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819"/>
  <workbookPr showInkAnnotation="0" autoCompressPictures="0"/>
  <bookViews>
    <workbookView xWindow="3440" yWindow="160" windowWidth="25580" windowHeight="20960" tabRatio="500"/>
  </bookViews>
  <sheets>
    <sheet name="PPA_eval" sheetId="1" r:id="rId1"/>
    <sheet name="ReadMe" sheetId="2"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N64" i="1" l="1"/>
  <c r="K64" i="1"/>
  <c r="N62" i="1"/>
  <c r="K62" i="1"/>
  <c r="N60" i="1"/>
  <c r="K60" i="1"/>
  <c r="P57" i="1"/>
  <c r="O57" i="1"/>
  <c r="N57" i="1"/>
  <c r="M57" i="1"/>
  <c r="L57" i="1"/>
  <c r="K57" i="1"/>
  <c r="O56" i="1"/>
  <c r="N56" i="1"/>
  <c r="L56" i="1"/>
  <c r="K56" i="1"/>
  <c r="P55" i="1"/>
  <c r="O55" i="1"/>
  <c r="N55" i="1"/>
  <c r="M55" i="1"/>
  <c r="L55" i="1"/>
  <c r="K55" i="1"/>
  <c r="P53" i="1"/>
  <c r="O53" i="1"/>
  <c r="N53" i="1"/>
  <c r="L53" i="1"/>
  <c r="K53" i="1"/>
  <c r="N51" i="1"/>
  <c r="K51" i="1"/>
  <c r="N49" i="1"/>
  <c r="K49" i="1"/>
  <c r="N48" i="1"/>
  <c r="K48" i="1"/>
  <c r="N47" i="1"/>
  <c r="K47" i="1"/>
  <c r="N44" i="1"/>
  <c r="K44" i="1"/>
  <c r="N43" i="1"/>
  <c r="K43" i="1"/>
  <c r="N42" i="1"/>
  <c r="K42" i="1"/>
  <c r="N40" i="1"/>
  <c r="K40" i="1"/>
  <c r="N37" i="1"/>
  <c r="K37" i="1"/>
  <c r="N36" i="1"/>
  <c r="K36" i="1"/>
  <c r="N35" i="1"/>
  <c r="K35" i="1"/>
  <c r="N32" i="1"/>
  <c r="K32" i="1"/>
  <c r="N30" i="1"/>
  <c r="K30" i="1"/>
  <c r="N28" i="1"/>
  <c r="K28" i="1"/>
  <c r="N27" i="1"/>
  <c r="K27" i="1"/>
  <c r="N23" i="1"/>
  <c r="K23" i="1"/>
  <c r="N21" i="1"/>
  <c r="K21" i="1"/>
  <c r="K20" i="1"/>
  <c r="N16" i="1"/>
  <c r="K16" i="1"/>
  <c r="N12" i="1"/>
  <c r="K12" i="1"/>
  <c r="N9" i="1"/>
  <c r="K9" i="1"/>
  <c r="N8" i="1"/>
  <c r="K8" i="1"/>
  <c r="N6" i="1"/>
  <c r="K6" i="1"/>
  <c r="N5" i="1"/>
  <c r="K5" i="1"/>
</calcChain>
</file>

<file path=xl/sharedStrings.xml><?xml version="1.0" encoding="utf-8"?>
<sst xmlns="http://schemas.openxmlformats.org/spreadsheetml/2006/main" count="461" uniqueCount="109">
  <si>
    <t>File</t>
  </si>
  <si>
    <t>Age</t>
  </si>
  <si>
    <t>Sex</t>
  </si>
  <si>
    <t>Education</t>
  </si>
  <si>
    <t>female</t>
  </si>
  <si>
    <t>male</t>
  </si>
  <si>
    <t>Type</t>
  </si>
  <si>
    <t>SxDuration</t>
  </si>
  <si>
    <t>PPA-NOS</t>
  </si>
  <si>
    <t>nfaPPA</t>
  </si>
  <si>
    <t>lvPPA</t>
  </si>
  <si>
    <t>svPPA</t>
  </si>
  <si>
    <t>Race</t>
  </si>
  <si>
    <t>Handedness</t>
  </si>
  <si>
    <t>black</t>
  </si>
  <si>
    <t>other</t>
  </si>
  <si>
    <t>white</t>
  </si>
  <si>
    <t>left</t>
  </si>
  <si>
    <t>right</t>
  </si>
  <si>
    <t>68 or 63?</t>
  </si>
  <si>
    <t>1Nouns Total (_/32)</t>
  </si>
  <si>
    <t>1Oral Nouns (_/16)</t>
  </si>
  <si>
    <t>1Written Nouns (_/16)</t>
  </si>
  <si>
    <t>1Verb Total (_/32)</t>
  </si>
  <si>
    <t>1Oral Verbs  (_/16)</t>
  </si>
  <si>
    <t>1Written Verbs  (_/16)</t>
  </si>
  <si>
    <t>1Boston Naming (SHORT) (Raw Score_/60)</t>
  </si>
  <si>
    <t>1 BNT Percent Correct</t>
  </si>
  <si>
    <t>1 BNT Average Score (See Norms)</t>
  </si>
  <si>
    <t>1 BNT Standard Dev (See Norms)</t>
  </si>
  <si>
    <t>1Hopkins Assessment of Naming Actions (HANA) (_/35)</t>
  </si>
  <si>
    <t>1BERNDT_Noun Score (_/30)</t>
  </si>
  <si>
    <t>1BERNDT_Verb Score (_/30)</t>
  </si>
  <si>
    <t>1Written Cookie Theft Picture Description (BDAE) (_/4)</t>
  </si>
  <si>
    <t>1Date of Testing</t>
  </si>
  <si>
    <t>AMR6628a</t>
  </si>
  <si>
    <t>U</t>
  </si>
  <si>
    <t>PPA Types</t>
  </si>
  <si>
    <t>nfaPPA -- nonfluent aphasia primary progressive aphasia</t>
  </si>
  <si>
    <t xml:space="preserve">PPA-NOS -- not otherwise specified primary progressive aphasia </t>
  </si>
  <si>
    <t>lvPPA -- logopenic variant primary progressive aphasia</t>
  </si>
  <si>
    <t>svPPA -- semantic variant primary progressive aphasia</t>
  </si>
  <si>
    <t>BBW8512a</t>
  </si>
  <si>
    <t>BBW8512b</t>
  </si>
  <si>
    <t>BDY3628a</t>
  </si>
  <si>
    <t>BFI6092a</t>
  </si>
  <si>
    <t>BFI6092b</t>
  </si>
  <si>
    <t>BME3172b</t>
  </si>
  <si>
    <t>BME3172a</t>
  </si>
  <si>
    <t>BMN3031a</t>
  </si>
  <si>
    <t>BMN3031b</t>
  </si>
  <si>
    <t>BNR4858a</t>
  </si>
  <si>
    <t>CHP4775a</t>
  </si>
  <si>
    <t>CHP4775b</t>
  </si>
  <si>
    <t>CHP4775c</t>
  </si>
  <si>
    <t>DCR7644 (no audio file)</t>
  </si>
  <si>
    <t>DCR7644a</t>
  </si>
  <si>
    <t>DRS5285a</t>
  </si>
  <si>
    <t>DRY8487a</t>
  </si>
  <si>
    <t>DRY8487b</t>
  </si>
  <si>
    <t>DUE3951a</t>
  </si>
  <si>
    <t>DUE3951b</t>
  </si>
  <si>
    <t>EMH9057a</t>
  </si>
  <si>
    <t>ESR9166 (no audio file)</t>
  </si>
  <si>
    <t>ESR9166a</t>
  </si>
  <si>
    <t>HWN0674 (no audio file)</t>
  </si>
  <si>
    <t>HWN0674a</t>
  </si>
  <si>
    <t>JBH5314a</t>
  </si>
  <si>
    <t>JKI9425 (no audio file)</t>
  </si>
  <si>
    <t>JKI9425a</t>
  </si>
  <si>
    <t>JKS7696a</t>
  </si>
  <si>
    <t>JRE5043a</t>
  </si>
  <si>
    <t>KCR7045a</t>
  </si>
  <si>
    <t>KCR7045 (no audio file)</t>
  </si>
  <si>
    <t>LBY4645 (no audio file)</t>
  </si>
  <si>
    <t>LBY4645a</t>
  </si>
  <si>
    <t>LRW4117a</t>
  </si>
  <si>
    <t>MJE8703a</t>
  </si>
  <si>
    <t>MSH7922a</t>
  </si>
  <si>
    <t>MVS4058a</t>
  </si>
  <si>
    <t>MVS4058b</t>
  </si>
  <si>
    <t>MVS4058c</t>
  </si>
  <si>
    <t>NHE3782a</t>
  </si>
  <si>
    <t>PMR5861a</t>
  </si>
  <si>
    <t>PON4669a</t>
  </si>
  <si>
    <t>PON4669b</t>
  </si>
  <si>
    <t>RBN7927a</t>
  </si>
  <si>
    <t>RBN7927b</t>
  </si>
  <si>
    <t>RCL5752 (no audio recording)</t>
  </si>
  <si>
    <t>RFE4734a</t>
  </si>
  <si>
    <t>RTY5234a</t>
  </si>
  <si>
    <t>RWN7022a (see note on next tab)</t>
  </si>
  <si>
    <t>RWN7022 (see note on next tab)</t>
  </si>
  <si>
    <t>SKR7851 (no audio file)</t>
  </si>
  <si>
    <t>VKY8804a</t>
  </si>
  <si>
    <t>SKR7851a</t>
  </si>
  <si>
    <t>TBD4254 (no audio file)</t>
  </si>
  <si>
    <t>TBD4524a</t>
  </si>
  <si>
    <t>Date of Audio- taped Language Sample</t>
  </si>
  <si>
    <t>DUE3951 (no audio file)</t>
  </si>
  <si>
    <t>RCL5752a</t>
  </si>
  <si>
    <t>RWN7022b (see note on next tab)</t>
  </si>
  <si>
    <r>
      <rPr>
        <b/>
        <sz val="13"/>
        <color theme="1"/>
        <rFont val="Calibri"/>
      </rPr>
      <t>NOTE 2</t>
    </r>
    <r>
      <rPr>
        <sz val="13"/>
        <color theme="1"/>
        <rFont val="Calibri"/>
      </rPr>
      <t>:  RWN7022a was previously labeled RWS7022_Cinderella Story_6.29.2012 but it is the same person as RWN7022b, so we renamed it.  RWN7022 had no date associated with it but it sounds like the person's skills have deteriored so we labeled it RWN7022b.  We don't know the date that corresponds to the demographic data and administrative testing.</t>
    </r>
  </si>
  <si>
    <t xml:space="preserve">  </t>
  </si>
  <si>
    <r>
      <t>U</t>
    </r>
    <r>
      <rPr>
        <sz val="13"/>
        <color theme="1"/>
        <rFont val="Calibri"/>
      </rPr>
      <t xml:space="preserve"> = Unavailable</t>
    </r>
  </si>
  <si>
    <r>
      <t xml:space="preserve">Columns K-P </t>
    </r>
    <r>
      <rPr>
        <sz val="13"/>
        <color theme="1"/>
        <rFont val="Calibri"/>
      </rPr>
      <t>from NACC (National Alzheimer's Coordinating Center) Battery</t>
    </r>
  </si>
  <si>
    <r>
      <rPr>
        <b/>
        <sz val="13"/>
        <color theme="1"/>
        <rFont val="Calibri"/>
      </rPr>
      <t>Columns V-W</t>
    </r>
    <r>
      <rPr>
        <sz val="13"/>
        <color theme="1"/>
        <rFont val="Calibri"/>
      </rPr>
      <t xml:space="preserve"> from single word picture naming task described in Zingeser &amp; Berndt (1990)</t>
    </r>
  </si>
  <si>
    <r>
      <rPr>
        <b/>
        <sz val="13"/>
        <color theme="1"/>
        <rFont val="Calibri"/>
      </rPr>
      <t>NOTE 1</t>
    </r>
    <r>
      <rPr>
        <sz val="13"/>
        <color theme="1"/>
        <rFont val="Calibri"/>
      </rPr>
      <t>:  Demographic and test data are available from one test date only.</t>
    </r>
  </si>
  <si>
    <t xml:space="preserve"> -- see notes on next tab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</si>
</sst>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yy"/>
  </numFmts>
  <fonts count="8" x14ac:knownFonts="1">
    <font>
      <sz val="12"/>
      <color theme="1"/>
      <name val="Calibri"/>
      <family val="2"/>
      <scheme val="minor"/>
    </font>
    <font>
      <u/>
      <sz val="12"/>
      <color theme="10"/>
      <name val="Calibri"/>
      <family val="2"/>
      <scheme val="minor"/>
    </font>
    <font>
      <u/>
      <sz val="12"/>
      <color theme="11"/>
      <name val="Calibri"/>
      <family val="2"/>
      <scheme val="minor"/>
    </font>
    <font>
      <b/>
      <sz val="13"/>
      <color theme="1"/>
      <name val="Calibri"/>
    </font>
    <font>
      <sz val="13"/>
      <color theme="1"/>
      <name val="Calibri"/>
    </font>
    <font>
      <sz val="13"/>
      <color rgb="FF000000"/>
      <name val="Calibri"/>
    </font>
    <font>
      <sz val="13"/>
      <name val="Calibri"/>
    </font>
    <font>
      <u/>
      <sz val="13"/>
      <color theme="1"/>
      <name val="Calibri"/>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7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0">
    <xf numFmtId="0" fontId="0" fillId="0" borderId="0" xfId="0"/>
    <xf numFmtId="0" fontId="3" fillId="0" borderId="1" xfId="0" applyFont="1" applyBorder="1" applyAlignment="1">
      <alignment wrapText="1"/>
    </xf>
    <xf numFmtId="0" fontId="3" fillId="0" borderId="1" xfId="0" applyFont="1" applyBorder="1" applyAlignment="1">
      <alignment horizontal="center" vertical="center" wrapText="1"/>
    </xf>
    <xf numFmtId="0" fontId="3" fillId="0" borderId="1" xfId="0" applyFont="1" applyBorder="1"/>
    <xf numFmtId="0" fontId="3" fillId="0" borderId="1" xfId="0" applyFont="1" applyBorder="1" applyAlignment="1">
      <alignment horizontal="center" vertical="center"/>
    </xf>
    <xf numFmtId="0" fontId="4" fillId="0" borderId="1" xfId="0" applyFont="1" applyBorder="1"/>
    <xf numFmtId="0" fontId="4" fillId="0" borderId="1" xfId="0" applyFont="1" applyBorder="1" applyAlignment="1">
      <alignment horizontal="center" vertical="center"/>
    </xf>
    <xf numFmtId="164" fontId="5" fillId="2"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6" fillId="2" borderId="1" xfId="0" applyFont="1" applyFill="1" applyBorder="1" applyAlignment="1">
      <alignment horizontal="center"/>
    </xf>
    <xf numFmtId="0" fontId="4" fillId="2" borderId="1" xfId="0" applyFont="1" applyFill="1" applyBorder="1" applyAlignment="1">
      <alignment horizontal="center"/>
    </xf>
    <xf numFmtId="164" fontId="5" fillId="3" borderId="1" xfId="0" applyNumberFormat="1"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15" fontId="6" fillId="2" borderId="1" xfId="0" applyNumberFormat="1" applyFont="1" applyFill="1" applyBorder="1" applyAlignment="1">
      <alignment horizontal="center"/>
    </xf>
    <xf numFmtId="164" fontId="6" fillId="2" borderId="1" xfId="0" applyNumberFormat="1" applyFont="1" applyFill="1" applyBorder="1" applyAlignment="1" applyProtection="1">
      <alignment horizontal="center" vertical="center" wrapText="1"/>
    </xf>
    <xf numFmtId="15" fontId="4" fillId="0" borderId="1" xfId="0" applyNumberFormat="1" applyFont="1" applyBorder="1" applyAlignment="1">
      <alignment horizontal="center" vertical="center"/>
    </xf>
    <xf numFmtId="0" fontId="3" fillId="0" borderId="1" xfId="0" applyFont="1" applyBorder="1" applyAlignment="1">
      <alignment horizontal="center" wrapText="1"/>
    </xf>
    <xf numFmtId="0" fontId="3" fillId="0" borderId="1" xfId="0" applyFont="1" applyBorder="1" applyAlignment="1">
      <alignment horizontal="center"/>
    </xf>
    <xf numFmtId="0" fontId="4" fillId="0" borderId="1" xfId="0" applyFont="1" applyBorder="1" applyAlignment="1">
      <alignment horizontal="center"/>
    </xf>
    <xf numFmtId="15" fontId="4" fillId="2" borderId="1" xfId="0" applyNumberFormat="1" applyFont="1" applyFill="1" applyBorder="1" applyAlignment="1">
      <alignment horizontal="center"/>
    </xf>
    <xf numFmtId="0" fontId="4" fillId="0" borderId="0" xfId="0" applyFont="1" applyBorder="1" applyAlignment="1">
      <alignment wrapText="1"/>
    </xf>
    <xf numFmtId="0" fontId="4" fillId="0" borderId="0" xfId="0" applyFont="1" applyAlignment="1">
      <alignment wrapText="1"/>
    </xf>
    <xf numFmtId="0" fontId="3" fillId="0" borderId="0" xfId="0" applyFont="1"/>
    <xf numFmtId="0" fontId="7" fillId="0" borderId="0" xfId="0" applyFont="1"/>
    <xf numFmtId="0" fontId="4" fillId="0" borderId="0" xfId="0" applyFont="1"/>
    <xf numFmtId="0" fontId="3" fillId="0" borderId="2" xfId="0" applyFont="1" applyBorder="1"/>
    <xf numFmtId="0" fontId="3" fillId="0" borderId="3" xfId="0" applyFont="1" applyBorder="1" applyAlignment="1">
      <alignment horizontal="center"/>
    </xf>
    <xf numFmtId="0" fontId="3" fillId="0" borderId="3" xfId="0" applyFont="1" applyBorder="1"/>
    <xf numFmtId="0" fontId="3" fillId="0" borderId="3" xfId="0" applyFont="1" applyBorder="1" applyAlignment="1">
      <alignment horizontal="center" vertical="center"/>
    </xf>
    <xf numFmtId="0" fontId="4" fillId="0" borderId="3" xfId="0" applyFont="1" applyBorder="1"/>
  </cellXfs>
  <cellStyles count="1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Normal" xfId="0" builtinId="0"/>
  </cellStyles>
  <dxfs count="0"/>
  <tableStyles count="0" defaultTableStyle="TableStyleMedium9" defaultPivotStyle="PivotStyleMedium7"/>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
  <sheetViews>
    <sheetView tabSelected="1" workbookViewId="0">
      <selection activeCell="A6" sqref="A6"/>
    </sheetView>
  </sheetViews>
  <sheetFormatPr baseColWidth="10" defaultRowHeight="16" x14ac:dyDescent="0"/>
  <cols>
    <col min="1" max="1" width="38.1640625" style="5" customWidth="1"/>
    <col min="2" max="3" width="10.83203125" style="18"/>
    <col min="4" max="4" width="10.83203125" style="5"/>
    <col min="5" max="7" width="10.83203125" style="6"/>
    <col min="8" max="9" width="12.6640625" style="6" customWidth="1"/>
    <col min="10" max="10" width="13.6640625" style="5" bestFit="1" customWidth="1"/>
    <col min="11" max="11" width="18.6640625" style="10" customWidth="1"/>
    <col min="12" max="12" width="18.1640625" style="10" customWidth="1"/>
    <col min="13" max="13" width="22.1640625" style="10" customWidth="1"/>
    <col min="14" max="14" width="19.33203125" style="10" customWidth="1"/>
    <col min="15" max="15" width="20.33203125" style="10" customWidth="1"/>
    <col min="16" max="16" width="21.1640625" style="10" customWidth="1"/>
    <col min="17" max="17" width="22.1640625" style="10" customWidth="1"/>
    <col min="18" max="18" width="15.6640625" style="10" customWidth="1"/>
    <col min="19" max="19" width="16.5" style="10" customWidth="1"/>
    <col min="20" max="20" width="17.33203125" style="10" customWidth="1"/>
    <col min="21" max="21" width="20.83203125" style="10" customWidth="1"/>
    <col min="22" max="22" width="17.5" style="10" customWidth="1"/>
    <col min="23" max="23" width="16.5" style="10" customWidth="1"/>
    <col min="24" max="24" width="14" style="10" customWidth="1"/>
    <col min="25" max="16384" width="10.83203125" style="5"/>
  </cols>
  <sheetData>
    <row r="1" spans="1:24" s="1" customFormat="1" ht="80">
      <c r="A1" s="1" t="s">
        <v>0</v>
      </c>
      <c r="B1" s="16" t="s">
        <v>1</v>
      </c>
      <c r="C1" s="16" t="s">
        <v>2</v>
      </c>
      <c r="D1" s="1" t="s">
        <v>6</v>
      </c>
      <c r="E1" s="2" t="s">
        <v>7</v>
      </c>
      <c r="F1" s="2" t="s">
        <v>3</v>
      </c>
      <c r="G1" s="2" t="s">
        <v>12</v>
      </c>
      <c r="H1" s="2" t="s">
        <v>13</v>
      </c>
      <c r="I1" s="2" t="s">
        <v>98</v>
      </c>
      <c r="J1" s="1" t="s">
        <v>34</v>
      </c>
      <c r="K1" s="1" t="s">
        <v>20</v>
      </c>
      <c r="L1" s="1" t="s">
        <v>21</v>
      </c>
      <c r="M1" s="1" t="s">
        <v>22</v>
      </c>
      <c r="N1" s="1" t="s">
        <v>23</v>
      </c>
      <c r="O1" s="1" t="s">
        <v>24</v>
      </c>
      <c r="P1" s="1" t="s">
        <v>25</v>
      </c>
      <c r="Q1" s="1" t="s">
        <v>26</v>
      </c>
      <c r="R1" s="1" t="s">
        <v>27</v>
      </c>
      <c r="S1" s="1" t="s">
        <v>28</v>
      </c>
      <c r="T1" s="1" t="s">
        <v>29</v>
      </c>
      <c r="U1" s="1" t="s">
        <v>30</v>
      </c>
      <c r="V1" s="1" t="s">
        <v>31</v>
      </c>
      <c r="W1" s="1" t="s">
        <v>32</v>
      </c>
      <c r="X1" s="1" t="s">
        <v>33</v>
      </c>
    </row>
    <row r="2" spans="1:24" s="3" customFormat="1">
      <c r="B2" s="17"/>
      <c r="C2" s="17"/>
      <c r="E2" s="4"/>
      <c r="F2" s="4"/>
      <c r="G2" s="4"/>
      <c r="H2" s="4"/>
      <c r="I2" s="4"/>
      <c r="J2" s="5"/>
      <c r="K2" s="5"/>
      <c r="L2" s="5"/>
      <c r="M2" s="5"/>
      <c r="N2" s="5"/>
      <c r="O2" s="5"/>
      <c r="P2" s="5"/>
      <c r="Q2" s="5"/>
      <c r="R2" s="5"/>
      <c r="S2" s="5"/>
      <c r="T2" s="5"/>
      <c r="U2" s="5"/>
      <c r="V2" s="5"/>
      <c r="W2" s="5"/>
      <c r="X2" s="5"/>
    </row>
    <row r="3" spans="1:24" s="27" customFormat="1">
      <c r="A3" s="25" t="s">
        <v>108</v>
      </c>
      <c r="B3" s="26"/>
      <c r="C3" s="26"/>
      <c r="E3" s="28"/>
      <c r="F3" s="28"/>
      <c r="G3" s="28"/>
      <c r="H3" s="28"/>
      <c r="I3" s="28"/>
      <c r="J3" s="29"/>
      <c r="K3" s="29"/>
      <c r="L3" s="29"/>
      <c r="M3" s="29"/>
      <c r="N3" s="29"/>
      <c r="O3" s="29"/>
      <c r="P3" s="29"/>
      <c r="Q3" s="29"/>
      <c r="R3" s="29"/>
      <c r="S3" s="29"/>
      <c r="T3" s="29"/>
      <c r="U3" s="29"/>
      <c r="V3" s="29"/>
      <c r="W3" s="29"/>
      <c r="X3" s="29"/>
    </row>
    <row r="4" spans="1:24" s="3" customFormat="1">
      <c r="B4" s="17"/>
      <c r="C4" s="17"/>
      <c r="E4" s="4"/>
      <c r="F4" s="4"/>
      <c r="G4" s="4"/>
      <c r="H4" s="4"/>
      <c r="I4" s="4"/>
      <c r="J4" s="5"/>
      <c r="K4" s="5"/>
      <c r="L4" s="5"/>
      <c r="M4" s="5"/>
      <c r="N4" s="5"/>
      <c r="O4" s="5"/>
      <c r="P4" s="5"/>
      <c r="Q4" s="5"/>
      <c r="R4" s="5"/>
      <c r="S4" s="5"/>
      <c r="T4" s="5"/>
      <c r="U4" s="5"/>
      <c r="V4" s="5"/>
      <c r="W4" s="5"/>
      <c r="X4" s="5"/>
    </row>
    <row r="5" spans="1:24">
      <c r="A5" s="5" t="s">
        <v>35</v>
      </c>
      <c r="B5" s="18">
        <v>78</v>
      </c>
      <c r="C5" s="18" t="s">
        <v>4</v>
      </c>
      <c r="D5" s="5" t="s">
        <v>8</v>
      </c>
      <c r="E5" s="6" t="s">
        <v>36</v>
      </c>
      <c r="F5" s="6">
        <v>18</v>
      </c>
      <c r="G5" s="6" t="s">
        <v>16</v>
      </c>
      <c r="H5" s="6" t="s">
        <v>18</v>
      </c>
      <c r="I5" s="7">
        <v>42125</v>
      </c>
      <c r="J5" s="7">
        <v>42125</v>
      </c>
      <c r="K5" s="8">
        <f t="shared" ref="K5:K44" si="0">(L5+M5)/2</f>
        <v>87.5</v>
      </c>
      <c r="L5" s="8">
        <v>87.5</v>
      </c>
      <c r="M5" s="8">
        <v>87.5</v>
      </c>
      <c r="N5" s="8">
        <f t="shared" ref="N5:N64" si="1">(O5+P5)/2</f>
        <v>50</v>
      </c>
      <c r="O5" s="8">
        <v>56.25</v>
      </c>
      <c r="P5" s="8">
        <v>43.75</v>
      </c>
      <c r="Q5" s="8">
        <v>26</v>
      </c>
      <c r="R5" s="8">
        <v>43.33</v>
      </c>
      <c r="S5" s="8">
        <v>50.8</v>
      </c>
      <c r="T5" s="8">
        <v>7</v>
      </c>
      <c r="U5" s="8">
        <v>18</v>
      </c>
      <c r="V5" s="9" t="s">
        <v>36</v>
      </c>
      <c r="W5" s="9" t="s">
        <v>36</v>
      </c>
      <c r="X5" s="8">
        <v>3</v>
      </c>
    </row>
    <row r="6" spans="1:24">
      <c r="A6" s="5" t="s">
        <v>42</v>
      </c>
      <c r="B6" s="18">
        <v>68</v>
      </c>
      <c r="C6" s="18" t="s">
        <v>5</v>
      </c>
      <c r="D6" s="5" t="s">
        <v>9</v>
      </c>
      <c r="E6" s="6">
        <v>36</v>
      </c>
      <c r="F6" s="6">
        <v>19</v>
      </c>
      <c r="G6" s="6" t="s">
        <v>16</v>
      </c>
      <c r="H6" s="6" t="s">
        <v>18</v>
      </c>
      <c r="I6" s="7">
        <v>41810</v>
      </c>
      <c r="J6" s="7">
        <v>41810</v>
      </c>
      <c r="K6" s="8">
        <f t="shared" si="0"/>
        <v>100</v>
      </c>
      <c r="L6" s="8">
        <v>100</v>
      </c>
      <c r="M6" s="8">
        <v>100</v>
      </c>
      <c r="N6" s="8">
        <f t="shared" si="1"/>
        <v>100</v>
      </c>
      <c r="O6" s="8">
        <v>100</v>
      </c>
      <c r="P6" s="8">
        <v>100</v>
      </c>
      <c r="Q6" s="8">
        <v>54</v>
      </c>
      <c r="R6" s="8">
        <v>90</v>
      </c>
      <c r="S6" s="8">
        <v>55.6</v>
      </c>
      <c r="T6" s="8">
        <v>3.5</v>
      </c>
      <c r="U6" s="8">
        <v>80</v>
      </c>
      <c r="V6" s="9" t="s">
        <v>36</v>
      </c>
      <c r="W6" s="9" t="s">
        <v>36</v>
      </c>
      <c r="X6" s="9" t="s">
        <v>36</v>
      </c>
    </row>
    <row r="7" spans="1:24">
      <c r="A7" s="5" t="s">
        <v>43</v>
      </c>
      <c r="C7" s="18" t="s">
        <v>5</v>
      </c>
      <c r="F7" s="6">
        <v>19</v>
      </c>
      <c r="G7" s="6" t="s">
        <v>16</v>
      </c>
      <c r="H7" s="6" t="s">
        <v>18</v>
      </c>
      <c r="I7" s="7">
        <v>42104</v>
      </c>
      <c r="J7" s="7"/>
      <c r="K7" s="8"/>
      <c r="L7" s="8"/>
      <c r="M7" s="8"/>
      <c r="N7" s="8"/>
      <c r="O7" s="8"/>
      <c r="P7" s="8"/>
      <c r="Q7" s="8"/>
      <c r="R7" s="8"/>
      <c r="S7" s="8"/>
      <c r="T7" s="8"/>
      <c r="U7" s="8"/>
    </row>
    <row r="8" spans="1:24">
      <c r="A8" s="5" t="s">
        <v>44</v>
      </c>
      <c r="B8" s="18">
        <v>69</v>
      </c>
      <c r="C8" s="18" t="s">
        <v>4</v>
      </c>
      <c r="D8" s="5" t="s">
        <v>10</v>
      </c>
      <c r="E8" s="6">
        <v>36</v>
      </c>
      <c r="F8" s="6">
        <v>18</v>
      </c>
      <c r="G8" s="6" t="s">
        <v>14</v>
      </c>
      <c r="H8" s="6" t="s">
        <v>18</v>
      </c>
      <c r="I8" s="7">
        <v>41670</v>
      </c>
      <c r="J8" s="7">
        <v>41670</v>
      </c>
      <c r="K8" s="8">
        <f t="shared" si="0"/>
        <v>100</v>
      </c>
      <c r="L8" s="8">
        <v>100</v>
      </c>
      <c r="M8" s="8">
        <v>100</v>
      </c>
      <c r="N8" s="8">
        <f t="shared" si="1"/>
        <v>93.75</v>
      </c>
      <c r="O8" s="8">
        <v>93.75</v>
      </c>
      <c r="P8" s="8">
        <v>93.75</v>
      </c>
      <c r="Q8" s="8">
        <v>36</v>
      </c>
      <c r="R8" s="8">
        <v>60</v>
      </c>
      <c r="S8" s="8">
        <v>55.8</v>
      </c>
      <c r="T8" s="8">
        <v>3.1</v>
      </c>
      <c r="U8" s="8">
        <v>25</v>
      </c>
      <c r="V8" s="8">
        <v>29</v>
      </c>
      <c r="W8" s="8">
        <v>28</v>
      </c>
      <c r="X8" s="8">
        <v>3</v>
      </c>
    </row>
    <row r="9" spans="1:24">
      <c r="A9" s="5" t="s">
        <v>45</v>
      </c>
      <c r="B9" s="18">
        <v>76</v>
      </c>
      <c r="C9" s="18" t="s">
        <v>4</v>
      </c>
      <c r="D9" s="5" t="s">
        <v>9</v>
      </c>
      <c r="E9" s="6">
        <v>48</v>
      </c>
      <c r="F9" s="6">
        <v>18</v>
      </c>
      <c r="G9" s="6" t="s">
        <v>16</v>
      </c>
      <c r="H9" s="6" t="s">
        <v>18</v>
      </c>
      <c r="I9" s="7">
        <v>40613</v>
      </c>
      <c r="J9" s="7">
        <v>40613</v>
      </c>
      <c r="K9" s="8">
        <f t="shared" si="0"/>
        <v>100</v>
      </c>
      <c r="L9" s="8">
        <v>100</v>
      </c>
      <c r="M9" s="8">
        <v>100</v>
      </c>
      <c r="N9" s="8">
        <f t="shared" si="1"/>
        <v>100</v>
      </c>
      <c r="O9" s="8">
        <v>100</v>
      </c>
      <c r="P9" s="8">
        <v>100</v>
      </c>
      <c r="Q9" s="9" t="s">
        <v>36</v>
      </c>
      <c r="R9" s="9" t="s">
        <v>36</v>
      </c>
      <c r="S9" s="9" t="s">
        <v>36</v>
      </c>
      <c r="T9" s="9" t="s">
        <v>36</v>
      </c>
      <c r="U9" s="9" t="s">
        <v>36</v>
      </c>
      <c r="V9" s="9" t="s">
        <v>36</v>
      </c>
      <c r="W9" s="9" t="s">
        <v>36</v>
      </c>
      <c r="X9" s="8">
        <v>4</v>
      </c>
    </row>
    <row r="10" spans="1:24">
      <c r="A10" s="5" t="s">
        <v>46</v>
      </c>
      <c r="C10" s="18" t="s">
        <v>4</v>
      </c>
      <c r="F10" s="6">
        <v>18</v>
      </c>
      <c r="G10" s="6" t="s">
        <v>16</v>
      </c>
      <c r="H10" s="6" t="s">
        <v>18</v>
      </c>
      <c r="I10" s="7">
        <v>40637</v>
      </c>
      <c r="K10" s="8"/>
      <c r="L10" s="8"/>
      <c r="M10" s="8"/>
      <c r="N10" s="8"/>
      <c r="O10" s="8"/>
      <c r="P10" s="8"/>
      <c r="Q10" s="9"/>
      <c r="R10" s="9"/>
      <c r="S10" s="9"/>
      <c r="T10" s="9"/>
      <c r="U10" s="9"/>
      <c r="V10" s="9"/>
      <c r="W10" s="9"/>
      <c r="X10" s="8"/>
    </row>
    <row r="11" spans="1:24">
      <c r="A11" s="5" t="s">
        <v>48</v>
      </c>
      <c r="C11" s="18" t="s">
        <v>4</v>
      </c>
      <c r="F11" s="6">
        <v>16</v>
      </c>
      <c r="G11" s="6" t="s">
        <v>16</v>
      </c>
      <c r="H11" s="6" t="s">
        <v>18</v>
      </c>
      <c r="I11" s="7">
        <v>40107</v>
      </c>
      <c r="K11" s="8"/>
      <c r="L11" s="8"/>
      <c r="M11" s="8"/>
      <c r="N11" s="8"/>
      <c r="O11" s="8"/>
      <c r="P11" s="8"/>
      <c r="Q11" s="9"/>
      <c r="R11" s="9"/>
      <c r="S11" s="9"/>
      <c r="T11" s="9"/>
      <c r="U11" s="9"/>
      <c r="V11" s="9"/>
      <c r="W11" s="9"/>
      <c r="X11" s="8"/>
    </row>
    <row r="12" spans="1:24">
      <c r="A12" s="5" t="s">
        <v>47</v>
      </c>
      <c r="B12" s="18">
        <v>66</v>
      </c>
      <c r="C12" s="18" t="s">
        <v>4</v>
      </c>
      <c r="D12" s="5" t="s">
        <v>11</v>
      </c>
      <c r="E12" s="6">
        <v>70</v>
      </c>
      <c r="F12" s="6">
        <v>16</v>
      </c>
      <c r="G12" s="6" t="s">
        <v>16</v>
      </c>
      <c r="H12" s="6" t="s">
        <v>18</v>
      </c>
      <c r="I12" s="11">
        <v>40459</v>
      </c>
      <c r="J12" s="11">
        <v>40459</v>
      </c>
      <c r="K12" s="8">
        <f t="shared" si="0"/>
        <v>60</v>
      </c>
      <c r="L12" s="12">
        <v>60</v>
      </c>
      <c r="M12" s="12">
        <v>60</v>
      </c>
      <c r="N12" s="8">
        <f t="shared" si="1"/>
        <v>53.3</v>
      </c>
      <c r="O12" s="9">
        <v>53.3</v>
      </c>
      <c r="P12" s="9">
        <v>53.3</v>
      </c>
      <c r="Q12" s="9" t="s">
        <v>36</v>
      </c>
      <c r="R12" s="9" t="s">
        <v>36</v>
      </c>
      <c r="S12" s="9" t="s">
        <v>36</v>
      </c>
      <c r="T12" s="9" t="s">
        <v>36</v>
      </c>
      <c r="U12" s="9" t="s">
        <v>36</v>
      </c>
      <c r="V12" s="9" t="s">
        <v>36</v>
      </c>
      <c r="W12" s="9" t="s">
        <v>36</v>
      </c>
      <c r="X12" s="9" t="s">
        <v>36</v>
      </c>
    </row>
    <row r="13" spans="1:24">
      <c r="A13" s="5" t="s">
        <v>49</v>
      </c>
      <c r="C13" s="18" t="s">
        <v>4</v>
      </c>
      <c r="I13" s="11">
        <v>40107</v>
      </c>
      <c r="K13" s="8"/>
      <c r="L13" s="12"/>
      <c r="M13" s="12"/>
      <c r="N13" s="8"/>
      <c r="O13" s="9"/>
      <c r="P13" s="9"/>
      <c r="Q13" s="9"/>
      <c r="R13" s="9"/>
      <c r="S13" s="9"/>
      <c r="T13" s="9"/>
      <c r="U13" s="9"/>
      <c r="V13" s="9"/>
      <c r="W13" s="9"/>
      <c r="X13" s="9"/>
    </row>
    <row r="14" spans="1:24">
      <c r="A14" s="5" t="s">
        <v>50</v>
      </c>
      <c r="C14" s="18" t="s">
        <v>4</v>
      </c>
      <c r="I14" s="11">
        <v>40459</v>
      </c>
      <c r="K14" s="8"/>
      <c r="L14" s="12"/>
      <c r="M14" s="12"/>
      <c r="N14" s="8"/>
      <c r="O14" s="9"/>
      <c r="P14" s="9"/>
      <c r="Q14" s="9"/>
      <c r="R14" s="9"/>
      <c r="S14" s="9"/>
      <c r="T14" s="9"/>
      <c r="U14" s="9"/>
      <c r="V14" s="9"/>
      <c r="W14" s="9"/>
      <c r="X14" s="9"/>
    </row>
    <row r="15" spans="1:24">
      <c r="A15" s="5" t="s">
        <v>51</v>
      </c>
      <c r="C15" s="18" t="s">
        <v>4</v>
      </c>
      <c r="I15" s="11">
        <v>41887</v>
      </c>
      <c r="K15" s="8"/>
      <c r="L15" s="12"/>
      <c r="M15" s="12"/>
      <c r="N15" s="8"/>
      <c r="O15" s="9"/>
      <c r="P15" s="9"/>
      <c r="Q15" s="9"/>
      <c r="R15" s="9"/>
      <c r="S15" s="9"/>
      <c r="T15" s="9"/>
      <c r="U15" s="9"/>
      <c r="V15" s="9"/>
      <c r="W15" s="9"/>
      <c r="X15" s="9"/>
    </row>
    <row r="16" spans="1:24">
      <c r="A16" s="5" t="s">
        <v>52</v>
      </c>
      <c r="B16" s="18">
        <v>77</v>
      </c>
      <c r="C16" s="18" t="s">
        <v>4</v>
      </c>
      <c r="D16" s="5" t="s">
        <v>8</v>
      </c>
      <c r="E16" s="6">
        <v>12</v>
      </c>
      <c r="F16" s="6">
        <v>16</v>
      </c>
      <c r="G16" s="6" t="s">
        <v>16</v>
      </c>
      <c r="H16" s="6" t="s">
        <v>18</v>
      </c>
      <c r="J16" s="7">
        <v>41220</v>
      </c>
      <c r="K16" s="8">
        <f t="shared" si="0"/>
        <v>93.75</v>
      </c>
      <c r="L16" s="8">
        <v>93.75</v>
      </c>
      <c r="M16" s="8">
        <v>93.75</v>
      </c>
      <c r="N16" s="8">
        <f t="shared" si="1"/>
        <v>84.375</v>
      </c>
      <c r="O16" s="8">
        <v>81.25</v>
      </c>
      <c r="P16" s="8">
        <v>87.5</v>
      </c>
      <c r="Q16" s="8">
        <v>46</v>
      </c>
      <c r="R16" s="8">
        <v>76.7</v>
      </c>
      <c r="S16" s="8">
        <v>53</v>
      </c>
      <c r="T16" s="8">
        <v>7.3</v>
      </c>
      <c r="U16" s="8">
        <v>26</v>
      </c>
      <c r="V16" s="9" t="s">
        <v>36</v>
      </c>
      <c r="W16" s="9" t="s">
        <v>36</v>
      </c>
      <c r="X16" s="9" t="s">
        <v>36</v>
      </c>
    </row>
    <row r="17" spans="1:24">
      <c r="A17" s="5" t="s">
        <v>53</v>
      </c>
      <c r="C17" s="18" t="s">
        <v>4</v>
      </c>
      <c r="F17" s="6">
        <v>16</v>
      </c>
      <c r="G17" s="6" t="s">
        <v>16</v>
      </c>
      <c r="H17" s="6" t="s">
        <v>18</v>
      </c>
      <c r="I17" s="7">
        <v>41663</v>
      </c>
      <c r="K17" s="8"/>
      <c r="L17" s="8"/>
      <c r="M17" s="8"/>
      <c r="N17" s="8"/>
      <c r="O17" s="8"/>
      <c r="P17" s="8"/>
      <c r="Q17" s="8"/>
      <c r="R17" s="8"/>
      <c r="S17" s="8"/>
      <c r="T17" s="8"/>
      <c r="U17" s="8"/>
      <c r="V17" s="9"/>
      <c r="W17" s="9"/>
      <c r="X17" s="9"/>
    </row>
    <row r="18" spans="1:24">
      <c r="A18" s="5" t="s">
        <v>54</v>
      </c>
      <c r="C18" s="18" t="s">
        <v>4</v>
      </c>
      <c r="F18" s="6">
        <v>16</v>
      </c>
      <c r="G18" s="6" t="s">
        <v>16</v>
      </c>
      <c r="H18" s="6" t="s">
        <v>18</v>
      </c>
      <c r="I18" s="7">
        <v>42131</v>
      </c>
      <c r="K18" s="8"/>
      <c r="L18" s="8"/>
      <c r="M18" s="8"/>
      <c r="N18" s="8"/>
      <c r="O18" s="8"/>
      <c r="P18" s="8"/>
      <c r="Q18" s="8"/>
      <c r="R18" s="8"/>
      <c r="S18" s="8"/>
      <c r="T18" s="8"/>
      <c r="U18" s="8"/>
      <c r="V18" s="9"/>
      <c r="W18" s="9"/>
      <c r="X18" s="9"/>
    </row>
    <row r="19" spans="1:24">
      <c r="A19" s="5" t="s">
        <v>56</v>
      </c>
      <c r="C19" s="18" t="s">
        <v>4</v>
      </c>
      <c r="F19" s="6">
        <v>16</v>
      </c>
      <c r="G19" s="6" t="s">
        <v>14</v>
      </c>
      <c r="H19" s="6" t="s">
        <v>18</v>
      </c>
      <c r="I19" s="7">
        <v>40627</v>
      </c>
      <c r="K19" s="8"/>
      <c r="L19" s="8"/>
      <c r="M19" s="8"/>
      <c r="N19" s="8"/>
      <c r="O19" s="8"/>
      <c r="P19" s="8"/>
      <c r="Q19" s="8"/>
      <c r="R19" s="8"/>
      <c r="S19" s="8"/>
      <c r="T19" s="8"/>
      <c r="U19" s="8"/>
      <c r="V19" s="9"/>
      <c r="W19" s="9"/>
      <c r="X19" s="9"/>
    </row>
    <row r="20" spans="1:24">
      <c r="A20" s="5" t="s">
        <v>55</v>
      </c>
      <c r="B20" s="18">
        <v>71</v>
      </c>
      <c r="C20" s="18" t="s">
        <v>4</v>
      </c>
      <c r="D20" s="5" t="s">
        <v>9</v>
      </c>
      <c r="E20" s="6">
        <v>68</v>
      </c>
      <c r="F20" s="6">
        <v>16</v>
      </c>
      <c r="G20" s="6" t="s">
        <v>14</v>
      </c>
      <c r="H20" s="6" t="s">
        <v>18</v>
      </c>
      <c r="J20" s="7">
        <v>41306</v>
      </c>
      <c r="K20" s="8">
        <f t="shared" si="0"/>
        <v>0</v>
      </c>
      <c r="L20" s="10">
        <v>0</v>
      </c>
      <c r="M20" s="10">
        <v>0</v>
      </c>
      <c r="N20" s="8">
        <v>0</v>
      </c>
      <c r="O20" s="10">
        <v>0</v>
      </c>
      <c r="P20" s="10">
        <v>0</v>
      </c>
      <c r="Q20" s="8">
        <v>12</v>
      </c>
      <c r="R20" s="8">
        <v>20</v>
      </c>
      <c r="S20" s="8">
        <v>55.8</v>
      </c>
      <c r="T20" s="8">
        <v>3.1</v>
      </c>
      <c r="U20" s="8">
        <v>4</v>
      </c>
      <c r="V20" s="9" t="s">
        <v>36</v>
      </c>
      <c r="W20" s="9" t="s">
        <v>36</v>
      </c>
      <c r="X20" s="9" t="s">
        <v>36</v>
      </c>
    </row>
    <row r="21" spans="1:24">
      <c r="A21" s="5" t="s">
        <v>57</v>
      </c>
      <c r="B21" s="18">
        <v>51</v>
      </c>
      <c r="C21" s="18" t="s">
        <v>4</v>
      </c>
      <c r="D21" s="5" t="s">
        <v>8</v>
      </c>
      <c r="E21" s="6" t="s">
        <v>36</v>
      </c>
      <c r="F21" s="6">
        <v>12</v>
      </c>
      <c r="G21" s="6" t="s">
        <v>16</v>
      </c>
      <c r="H21" s="6" t="s">
        <v>18</v>
      </c>
      <c r="I21" s="13">
        <v>42125</v>
      </c>
      <c r="J21" s="13">
        <v>42125</v>
      </c>
      <c r="K21" s="8">
        <f t="shared" si="0"/>
        <v>0</v>
      </c>
      <c r="L21" s="9">
        <v>0</v>
      </c>
      <c r="M21" s="9">
        <v>0</v>
      </c>
      <c r="N21" s="8">
        <f t="shared" si="1"/>
        <v>0</v>
      </c>
      <c r="O21" s="9">
        <v>0</v>
      </c>
      <c r="P21" s="9">
        <v>0</v>
      </c>
      <c r="Q21" s="9" t="s">
        <v>36</v>
      </c>
      <c r="R21" s="9" t="s">
        <v>36</v>
      </c>
      <c r="S21" s="9" t="s">
        <v>36</v>
      </c>
      <c r="T21" s="9" t="s">
        <v>36</v>
      </c>
      <c r="U21" s="9" t="s">
        <v>36</v>
      </c>
      <c r="V21" s="9" t="s">
        <v>36</v>
      </c>
      <c r="W21" s="9" t="s">
        <v>36</v>
      </c>
      <c r="X21" s="9" t="s">
        <v>36</v>
      </c>
    </row>
    <row r="22" spans="1:24">
      <c r="A22" s="5" t="s">
        <v>58</v>
      </c>
      <c r="C22" s="18" t="s">
        <v>4</v>
      </c>
      <c r="F22" s="6">
        <v>16</v>
      </c>
      <c r="G22" s="6" t="s">
        <v>16</v>
      </c>
      <c r="H22" s="6" t="s">
        <v>18</v>
      </c>
      <c r="I22" s="13">
        <v>41810</v>
      </c>
      <c r="K22" s="8"/>
      <c r="L22" s="9"/>
      <c r="M22" s="9"/>
      <c r="N22" s="8"/>
      <c r="O22" s="9"/>
      <c r="P22" s="9"/>
      <c r="Q22" s="9"/>
      <c r="R22" s="9"/>
      <c r="S22" s="9"/>
      <c r="T22" s="9"/>
      <c r="U22" s="9"/>
      <c r="V22" s="9"/>
      <c r="W22" s="9"/>
      <c r="X22" s="9"/>
    </row>
    <row r="23" spans="1:24">
      <c r="A23" s="5" t="s">
        <v>59</v>
      </c>
      <c r="B23" s="18">
        <v>64</v>
      </c>
      <c r="C23" s="18" t="s">
        <v>4</v>
      </c>
      <c r="D23" s="5" t="s">
        <v>8</v>
      </c>
      <c r="E23" s="6">
        <v>48</v>
      </c>
      <c r="F23" s="6">
        <v>16</v>
      </c>
      <c r="G23" s="6" t="s">
        <v>16</v>
      </c>
      <c r="H23" s="6" t="s">
        <v>18</v>
      </c>
      <c r="J23" s="7">
        <v>41995</v>
      </c>
      <c r="K23" s="8">
        <f t="shared" si="0"/>
        <v>100</v>
      </c>
      <c r="L23" s="8">
        <v>100</v>
      </c>
      <c r="M23" s="8">
        <v>100</v>
      </c>
      <c r="N23" s="8">
        <f t="shared" si="1"/>
        <v>68.8</v>
      </c>
      <c r="O23" s="8">
        <v>87.6</v>
      </c>
      <c r="P23" s="8">
        <v>50</v>
      </c>
      <c r="Q23" s="8">
        <v>46</v>
      </c>
      <c r="R23" s="8">
        <v>76.67</v>
      </c>
      <c r="S23" s="8">
        <v>55.6</v>
      </c>
      <c r="T23" s="8">
        <v>3.5</v>
      </c>
      <c r="U23" s="8">
        <v>68.569999999999993</v>
      </c>
      <c r="V23" s="8">
        <v>90</v>
      </c>
      <c r="W23" s="8">
        <v>70</v>
      </c>
      <c r="X23" s="8">
        <v>2</v>
      </c>
    </row>
    <row r="24" spans="1:24">
      <c r="A24" s="5" t="s">
        <v>60</v>
      </c>
      <c r="C24" s="18" t="s">
        <v>4</v>
      </c>
      <c r="F24" s="6">
        <v>18</v>
      </c>
      <c r="G24" s="6" t="s">
        <v>16</v>
      </c>
      <c r="H24" s="6" t="s">
        <v>18</v>
      </c>
      <c r="I24" s="7">
        <v>40709</v>
      </c>
      <c r="K24" s="8"/>
      <c r="L24" s="8"/>
      <c r="M24" s="8"/>
      <c r="N24" s="8"/>
      <c r="O24" s="8"/>
      <c r="P24" s="8"/>
      <c r="Q24" s="8"/>
      <c r="R24" s="8"/>
      <c r="S24" s="8"/>
      <c r="T24" s="8"/>
      <c r="U24" s="8"/>
      <c r="V24" s="8"/>
      <c r="W24" s="8"/>
      <c r="X24" s="8"/>
    </row>
    <row r="25" spans="1:24">
      <c r="A25" s="5" t="s">
        <v>61</v>
      </c>
      <c r="C25" s="18" t="s">
        <v>4</v>
      </c>
      <c r="F25" s="6">
        <v>18</v>
      </c>
      <c r="G25" s="6" t="s">
        <v>16</v>
      </c>
      <c r="H25" s="6" t="s">
        <v>18</v>
      </c>
      <c r="I25" s="7">
        <v>41747</v>
      </c>
      <c r="K25" s="8"/>
      <c r="L25" s="8"/>
      <c r="M25" s="8"/>
      <c r="N25" s="8"/>
      <c r="O25" s="8"/>
      <c r="P25" s="8"/>
      <c r="Q25" s="8"/>
      <c r="R25" s="8"/>
      <c r="S25" s="8"/>
      <c r="T25" s="8"/>
      <c r="U25" s="8"/>
      <c r="V25" s="8"/>
      <c r="W25" s="8"/>
      <c r="X25" s="8"/>
    </row>
    <row r="26" spans="1:24">
      <c r="A26" s="5" t="s">
        <v>99</v>
      </c>
      <c r="B26" s="18">
        <v>70</v>
      </c>
      <c r="C26" s="18" t="s">
        <v>4</v>
      </c>
      <c r="D26" s="5" t="s">
        <v>10</v>
      </c>
      <c r="E26" s="6">
        <v>66</v>
      </c>
      <c r="F26" s="6">
        <v>18</v>
      </c>
      <c r="G26" s="6" t="s">
        <v>16</v>
      </c>
      <c r="H26" s="6" t="s">
        <v>18</v>
      </c>
      <c r="J26" s="7">
        <v>42237</v>
      </c>
      <c r="K26" s="8" t="s">
        <v>36</v>
      </c>
      <c r="L26" s="10" t="s">
        <v>36</v>
      </c>
      <c r="M26" s="10" t="s">
        <v>36</v>
      </c>
      <c r="N26" s="8" t="s">
        <v>36</v>
      </c>
      <c r="O26" s="9" t="s">
        <v>36</v>
      </c>
      <c r="P26" s="9" t="s">
        <v>36</v>
      </c>
      <c r="Q26" s="8">
        <v>12</v>
      </c>
      <c r="R26" s="8">
        <v>20</v>
      </c>
      <c r="S26" s="8">
        <v>55.8</v>
      </c>
      <c r="T26" s="8">
        <v>3.1</v>
      </c>
      <c r="U26" s="8">
        <v>2</v>
      </c>
      <c r="V26" s="8">
        <v>28</v>
      </c>
      <c r="W26" s="8">
        <v>10</v>
      </c>
      <c r="X26" s="10" t="s">
        <v>36</v>
      </c>
    </row>
    <row r="27" spans="1:24">
      <c r="A27" s="5" t="s">
        <v>62</v>
      </c>
      <c r="B27" s="18">
        <v>72</v>
      </c>
      <c r="C27" s="18" t="s">
        <v>4</v>
      </c>
      <c r="D27" s="5" t="s">
        <v>10</v>
      </c>
      <c r="E27" s="6">
        <v>48</v>
      </c>
      <c r="F27" s="6">
        <v>14</v>
      </c>
      <c r="G27" s="6" t="s">
        <v>16</v>
      </c>
      <c r="H27" s="6" t="s">
        <v>18</v>
      </c>
      <c r="I27" s="11">
        <v>41652</v>
      </c>
      <c r="J27" s="11">
        <v>41652</v>
      </c>
      <c r="K27" s="8">
        <f t="shared" si="0"/>
        <v>100</v>
      </c>
      <c r="L27" s="9">
        <v>100</v>
      </c>
      <c r="M27" s="9">
        <v>100</v>
      </c>
      <c r="N27" s="8">
        <f t="shared" si="1"/>
        <v>93.75</v>
      </c>
      <c r="O27" s="9">
        <v>93.75</v>
      </c>
      <c r="P27" s="9">
        <v>93.75</v>
      </c>
      <c r="Q27" s="9" t="s">
        <v>36</v>
      </c>
      <c r="R27" s="9" t="s">
        <v>36</v>
      </c>
      <c r="S27" s="9" t="s">
        <v>36</v>
      </c>
      <c r="T27" s="9" t="s">
        <v>36</v>
      </c>
      <c r="U27" s="9" t="s">
        <v>36</v>
      </c>
      <c r="V27" s="9" t="s">
        <v>36</v>
      </c>
      <c r="W27" s="9" t="s">
        <v>36</v>
      </c>
      <c r="X27" s="9">
        <v>4</v>
      </c>
    </row>
    <row r="28" spans="1:24">
      <c r="A28" s="5" t="s">
        <v>63</v>
      </c>
      <c r="B28" s="18">
        <v>77</v>
      </c>
      <c r="C28" s="18" t="s">
        <v>4</v>
      </c>
      <c r="D28" s="5" t="s">
        <v>8</v>
      </c>
      <c r="E28" s="6">
        <v>48</v>
      </c>
      <c r="F28" s="6">
        <v>18</v>
      </c>
      <c r="G28" s="6" t="s">
        <v>16</v>
      </c>
      <c r="H28" s="6" t="s">
        <v>18</v>
      </c>
      <c r="J28" s="11">
        <v>40473</v>
      </c>
      <c r="K28" s="8">
        <f t="shared" si="0"/>
        <v>86.7</v>
      </c>
      <c r="L28" s="9">
        <v>86.7</v>
      </c>
      <c r="M28" s="9">
        <v>86.7</v>
      </c>
      <c r="N28" s="8">
        <f t="shared" si="1"/>
        <v>100</v>
      </c>
      <c r="O28" s="9">
        <v>100</v>
      </c>
      <c r="P28" s="9">
        <v>100</v>
      </c>
      <c r="Q28" s="9" t="s">
        <v>36</v>
      </c>
      <c r="R28" s="9" t="s">
        <v>36</v>
      </c>
      <c r="S28" s="9" t="s">
        <v>36</v>
      </c>
      <c r="T28" s="9" t="s">
        <v>36</v>
      </c>
      <c r="U28" s="9" t="s">
        <v>36</v>
      </c>
      <c r="V28" s="9" t="s">
        <v>36</v>
      </c>
      <c r="W28" s="9" t="s">
        <v>36</v>
      </c>
      <c r="X28" s="9">
        <v>4</v>
      </c>
    </row>
    <row r="29" spans="1:24">
      <c r="A29" s="5" t="s">
        <v>64</v>
      </c>
      <c r="C29" s="18" t="s">
        <v>4</v>
      </c>
      <c r="F29" s="6">
        <v>18</v>
      </c>
      <c r="G29" s="6" t="s">
        <v>16</v>
      </c>
      <c r="H29" s="6" t="s">
        <v>18</v>
      </c>
      <c r="I29" s="15">
        <v>41096</v>
      </c>
      <c r="K29" s="8"/>
      <c r="L29" s="9"/>
      <c r="M29" s="9"/>
      <c r="N29" s="8"/>
      <c r="O29" s="9"/>
      <c r="P29" s="9"/>
      <c r="Q29" s="9"/>
      <c r="R29" s="9"/>
      <c r="S29" s="9"/>
      <c r="T29" s="9"/>
      <c r="U29" s="9"/>
      <c r="V29" s="9"/>
      <c r="W29" s="9"/>
      <c r="X29" s="9"/>
    </row>
    <row r="30" spans="1:24">
      <c r="A30" s="5" t="s">
        <v>65</v>
      </c>
      <c r="B30" s="18">
        <v>87</v>
      </c>
      <c r="C30" s="18" t="s">
        <v>5</v>
      </c>
      <c r="D30" s="5" t="s">
        <v>9</v>
      </c>
      <c r="E30" s="6">
        <v>12</v>
      </c>
      <c r="F30" s="6">
        <v>12</v>
      </c>
      <c r="G30" s="6" t="s">
        <v>14</v>
      </c>
      <c r="H30" s="6" t="s">
        <v>18</v>
      </c>
      <c r="J30" s="7">
        <v>41258</v>
      </c>
      <c r="K30" s="8">
        <f t="shared" si="0"/>
        <v>15.5</v>
      </c>
      <c r="L30" s="8">
        <v>16</v>
      </c>
      <c r="M30" s="8">
        <v>15</v>
      </c>
      <c r="N30" s="8">
        <f t="shared" si="1"/>
        <v>15.5</v>
      </c>
      <c r="O30" s="8">
        <v>16</v>
      </c>
      <c r="P30" s="8">
        <v>15</v>
      </c>
      <c r="Q30" s="8">
        <v>40</v>
      </c>
      <c r="R30" s="8">
        <v>66.67</v>
      </c>
      <c r="S30" s="8">
        <v>50.8</v>
      </c>
      <c r="T30" s="8">
        <v>7</v>
      </c>
      <c r="U30" s="8">
        <v>22</v>
      </c>
      <c r="V30" s="8">
        <v>30</v>
      </c>
      <c r="W30" s="8">
        <v>30</v>
      </c>
      <c r="X30" s="8">
        <v>3</v>
      </c>
    </row>
    <row r="31" spans="1:24">
      <c r="A31" s="5" t="s">
        <v>66</v>
      </c>
      <c r="C31" s="18" t="s">
        <v>5</v>
      </c>
      <c r="F31" s="6">
        <v>12</v>
      </c>
      <c r="G31" s="6" t="s">
        <v>14</v>
      </c>
      <c r="H31" s="6" t="s">
        <v>18</v>
      </c>
      <c r="I31" s="7">
        <v>41845</v>
      </c>
      <c r="K31" s="8"/>
      <c r="L31" s="8"/>
      <c r="M31" s="8"/>
      <c r="N31" s="8"/>
      <c r="O31" s="8"/>
      <c r="P31" s="8"/>
      <c r="Q31" s="8"/>
      <c r="R31" s="8"/>
      <c r="S31" s="8"/>
      <c r="T31" s="8"/>
      <c r="U31" s="8"/>
      <c r="V31" s="8"/>
      <c r="W31" s="8"/>
      <c r="X31" s="8"/>
    </row>
    <row r="32" spans="1:24">
      <c r="A32" s="5" t="s">
        <v>67</v>
      </c>
      <c r="B32" s="18">
        <v>73</v>
      </c>
      <c r="C32" s="18" t="s">
        <v>4</v>
      </c>
      <c r="D32" s="5" t="s">
        <v>8</v>
      </c>
      <c r="E32" s="6" t="s">
        <v>36</v>
      </c>
      <c r="F32" s="6">
        <v>16</v>
      </c>
      <c r="G32" s="6" t="s">
        <v>15</v>
      </c>
      <c r="H32" s="6" t="s">
        <v>18</v>
      </c>
      <c r="I32" s="7">
        <v>40718</v>
      </c>
      <c r="J32" s="7">
        <v>40718</v>
      </c>
      <c r="K32" s="8">
        <f t="shared" si="0"/>
        <v>13.5</v>
      </c>
      <c r="L32" s="8">
        <v>13</v>
      </c>
      <c r="M32" s="8">
        <v>14</v>
      </c>
      <c r="N32" s="8">
        <f t="shared" si="1"/>
        <v>9.5</v>
      </c>
      <c r="O32" s="8">
        <v>10</v>
      </c>
      <c r="P32" s="8">
        <v>9</v>
      </c>
      <c r="Q32" s="9" t="s">
        <v>36</v>
      </c>
      <c r="R32" s="9" t="s">
        <v>36</v>
      </c>
      <c r="S32" s="9" t="s">
        <v>36</v>
      </c>
      <c r="T32" s="9" t="s">
        <v>36</v>
      </c>
      <c r="U32" s="9" t="s">
        <v>36</v>
      </c>
      <c r="V32" s="9" t="s">
        <v>36</v>
      </c>
      <c r="W32" s="9" t="s">
        <v>36</v>
      </c>
      <c r="X32" s="9" t="s">
        <v>36</v>
      </c>
    </row>
    <row r="33" spans="1:24">
      <c r="A33" s="5" t="s">
        <v>69</v>
      </c>
      <c r="C33" s="18" t="s">
        <v>4</v>
      </c>
      <c r="F33" s="6">
        <v>16</v>
      </c>
      <c r="G33" s="6" t="s">
        <v>16</v>
      </c>
      <c r="H33" s="6" t="s">
        <v>18</v>
      </c>
      <c r="I33" s="7">
        <v>40585</v>
      </c>
      <c r="K33" s="8"/>
      <c r="L33" s="8"/>
      <c r="M33" s="8"/>
      <c r="N33" s="8"/>
      <c r="O33" s="8"/>
      <c r="P33" s="8"/>
      <c r="Q33" s="9"/>
      <c r="R33" s="9"/>
      <c r="S33" s="9"/>
      <c r="T33" s="9"/>
      <c r="U33" s="9"/>
      <c r="V33" s="9"/>
      <c r="W33" s="9"/>
      <c r="X33" s="9"/>
    </row>
    <row r="34" spans="1:24">
      <c r="A34" s="5" t="s">
        <v>68</v>
      </c>
      <c r="B34" s="18">
        <v>78</v>
      </c>
      <c r="C34" s="18" t="s">
        <v>4</v>
      </c>
      <c r="D34" s="5" t="s">
        <v>11</v>
      </c>
      <c r="E34" s="6">
        <v>120</v>
      </c>
      <c r="F34" s="6">
        <v>16</v>
      </c>
      <c r="G34" s="6" t="s">
        <v>16</v>
      </c>
      <c r="H34" s="6" t="s">
        <v>18</v>
      </c>
      <c r="J34" s="7">
        <v>40610</v>
      </c>
      <c r="K34" s="8" t="s">
        <v>36</v>
      </c>
      <c r="L34" s="10" t="s">
        <v>36</v>
      </c>
      <c r="M34" s="10" t="s">
        <v>36</v>
      </c>
      <c r="N34" s="8" t="s">
        <v>36</v>
      </c>
      <c r="O34" s="9" t="s">
        <v>36</v>
      </c>
      <c r="P34" s="9" t="s">
        <v>36</v>
      </c>
      <c r="Q34" s="9" t="s">
        <v>36</v>
      </c>
      <c r="R34" s="9" t="s">
        <v>36</v>
      </c>
      <c r="S34" s="9" t="s">
        <v>36</v>
      </c>
      <c r="T34" s="9" t="s">
        <v>36</v>
      </c>
      <c r="U34" s="9" t="s">
        <v>36</v>
      </c>
      <c r="V34" s="9" t="s">
        <v>36</v>
      </c>
      <c r="W34" s="9" t="s">
        <v>36</v>
      </c>
      <c r="X34" s="8">
        <v>4</v>
      </c>
    </row>
    <row r="35" spans="1:24">
      <c r="A35" s="5" t="s">
        <v>70</v>
      </c>
      <c r="B35" s="18">
        <v>74</v>
      </c>
      <c r="C35" s="18" t="s">
        <v>5</v>
      </c>
      <c r="D35" s="5" t="s">
        <v>11</v>
      </c>
      <c r="E35" s="6">
        <v>42</v>
      </c>
      <c r="F35" s="6">
        <v>20</v>
      </c>
      <c r="G35" s="6" t="s">
        <v>16</v>
      </c>
      <c r="H35" s="6" t="s">
        <v>18</v>
      </c>
      <c r="I35" s="7">
        <v>40956</v>
      </c>
      <c r="J35" s="7">
        <v>40956</v>
      </c>
      <c r="K35" s="8">
        <f t="shared" si="0"/>
        <v>84.375</v>
      </c>
      <c r="L35" s="8">
        <v>68.75</v>
      </c>
      <c r="M35" s="8">
        <v>100</v>
      </c>
      <c r="N35" s="8">
        <f t="shared" si="1"/>
        <v>13.5</v>
      </c>
      <c r="O35" s="8">
        <v>13</v>
      </c>
      <c r="P35" s="8">
        <v>14</v>
      </c>
      <c r="Q35" s="8">
        <v>18</v>
      </c>
      <c r="R35" s="8">
        <v>60</v>
      </c>
      <c r="S35" s="8">
        <v>53</v>
      </c>
      <c r="T35" s="8">
        <v>7.3</v>
      </c>
      <c r="U35" s="8">
        <v>1</v>
      </c>
      <c r="V35" s="8">
        <v>0</v>
      </c>
      <c r="W35" s="8">
        <v>0</v>
      </c>
      <c r="X35" s="8">
        <v>3</v>
      </c>
    </row>
    <row r="36" spans="1:24">
      <c r="A36" s="5" t="s">
        <v>71</v>
      </c>
      <c r="B36" s="18">
        <v>70</v>
      </c>
      <c r="C36" s="18" t="s">
        <v>5</v>
      </c>
      <c r="D36" s="5" t="s">
        <v>8</v>
      </c>
      <c r="E36" s="6" t="s">
        <v>36</v>
      </c>
      <c r="F36" s="6">
        <v>16</v>
      </c>
      <c r="G36" s="6" t="s">
        <v>16</v>
      </c>
      <c r="H36" s="6" t="s">
        <v>18</v>
      </c>
      <c r="I36" s="11">
        <v>41591</v>
      </c>
      <c r="J36" s="11">
        <v>41591</v>
      </c>
      <c r="K36" s="8">
        <f t="shared" si="0"/>
        <v>100</v>
      </c>
      <c r="L36" s="9">
        <v>100</v>
      </c>
      <c r="M36" s="9">
        <v>100</v>
      </c>
      <c r="N36" s="8">
        <f t="shared" si="1"/>
        <v>100</v>
      </c>
      <c r="O36" s="9">
        <v>100</v>
      </c>
      <c r="P36" s="9">
        <v>100</v>
      </c>
      <c r="Q36" s="9" t="s">
        <v>36</v>
      </c>
      <c r="R36" s="9" t="s">
        <v>36</v>
      </c>
      <c r="S36" s="9" t="s">
        <v>36</v>
      </c>
      <c r="T36" s="9" t="s">
        <v>36</v>
      </c>
      <c r="U36" s="9" t="s">
        <v>36</v>
      </c>
      <c r="V36" s="9" t="s">
        <v>36</v>
      </c>
      <c r="W36" s="9" t="s">
        <v>36</v>
      </c>
      <c r="X36" s="9">
        <v>4</v>
      </c>
    </row>
    <row r="37" spans="1:24">
      <c r="A37" s="5" t="s">
        <v>73</v>
      </c>
      <c r="B37" s="18">
        <v>80</v>
      </c>
      <c r="C37" s="18" t="s">
        <v>4</v>
      </c>
      <c r="D37" s="5" t="s">
        <v>10</v>
      </c>
      <c r="E37" s="6">
        <v>18</v>
      </c>
      <c r="F37" s="6">
        <v>16</v>
      </c>
      <c r="G37" s="6" t="s">
        <v>16</v>
      </c>
      <c r="H37" s="6" t="s">
        <v>18</v>
      </c>
      <c r="J37" s="11">
        <v>40522</v>
      </c>
      <c r="K37" s="8">
        <f t="shared" si="0"/>
        <v>96.65</v>
      </c>
      <c r="L37" s="9">
        <v>100</v>
      </c>
      <c r="M37" s="9">
        <v>93.3</v>
      </c>
      <c r="N37" s="8">
        <f t="shared" si="1"/>
        <v>89.949999999999989</v>
      </c>
      <c r="O37" s="9">
        <v>93.3</v>
      </c>
      <c r="P37" s="9">
        <v>86.6</v>
      </c>
      <c r="Q37" s="9" t="s">
        <v>36</v>
      </c>
      <c r="R37" s="9" t="s">
        <v>36</v>
      </c>
      <c r="S37" s="9" t="s">
        <v>36</v>
      </c>
      <c r="T37" s="9" t="s">
        <v>36</v>
      </c>
      <c r="U37" s="9" t="s">
        <v>36</v>
      </c>
      <c r="V37" s="9" t="s">
        <v>36</v>
      </c>
      <c r="W37" s="9" t="s">
        <v>36</v>
      </c>
      <c r="X37" s="9">
        <v>3</v>
      </c>
    </row>
    <row r="38" spans="1:24">
      <c r="A38" s="5" t="s">
        <v>72</v>
      </c>
      <c r="C38" s="18" t="s">
        <v>4</v>
      </c>
      <c r="F38" s="6">
        <v>16</v>
      </c>
      <c r="G38" s="6" t="s">
        <v>16</v>
      </c>
      <c r="H38" s="6" t="s">
        <v>18</v>
      </c>
      <c r="I38" s="11">
        <v>40669</v>
      </c>
      <c r="K38" s="8"/>
      <c r="L38" s="9"/>
      <c r="M38" s="9"/>
      <c r="N38" s="8"/>
      <c r="O38" s="9"/>
      <c r="P38" s="9"/>
      <c r="Q38" s="9"/>
      <c r="R38" s="9"/>
      <c r="S38" s="9"/>
      <c r="T38" s="9"/>
      <c r="U38" s="9"/>
      <c r="V38" s="9"/>
      <c r="W38" s="9"/>
      <c r="X38" s="9"/>
    </row>
    <row r="39" spans="1:24">
      <c r="A39" s="5" t="s">
        <v>75</v>
      </c>
      <c r="C39" s="18" t="s">
        <v>4</v>
      </c>
      <c r="F39" s="6">
        <v>13</v>
      </c>
      <c r="G39" s="6" t="s">
        <v>16</v>
      </c>
      <c r="H39" s="6" t="s">
        <v>18</v>
      </c>
      <c r="I39" s="11">
        <v>39969</v>
      </c>
      <c r="K39" s="8"/>
      <c r="L39" s="9"/>
      <c r="M39" s="9"/>
      <c r="N39" s="8"/>
      <c r="O39" s="9"/>
      <c r="P39" s="9"/>
      <c r="Q39" s="9"/>
      <c r="R39" s="9"/>
      <c r="S39" s="9"/>
      <c r="T39" s="9"/>
      <c r="U39" s="9"/>
      <c r="V39" s="9"/>
      <c r="W39" s="9"/>
      <c r="X39" s="9"/>
    </row>
    <row r="40" spans="1:24">
      <c r="A40" s="5" t="s">
        <v>74</v>
      </c>
      <c r="B40" s="18">
        <v>67</v>
      </c>
      <c r="C40" s="18" t="s">
        <v>4</v>
      </c>
      <c r="D40" s="5" t="s">
        <v>11</v>
      </c>
      <c r="E40" s="6">
        <v>48</v>
      </c>
      <c r="F40" s="6">
        <v>13</v>
      </c>
      <c r="G40" s="6" t="s">
        <v>16</v>
      </c>
      <c r="H40" s="6" t="s">
        <v>18</v>
      </c>
      <c r="J40" s="11">
        <v>40578</v>
      </c>
      <c r="K40" s="8">
        <f t="shared" si="0"/>
        <v>6.65</v>
      </c>
      <c r="L40" s="9">
        <v>13.3</v>
      </c>
      <c r="M40" s="9">
        <v>0</v>
      </c>
      <c r="N40" s="8">
        <f t="shared" si="1"/>
        <v>0</v>
      </c>
      <c r="O40" s="9">
        <v>0</v>
      </c>
      <c r="P40" s="9">
        <v>0</v>
      </c>
      <c r="Q40" s="9" t="s">
        <v>36</v>
      </c>
      <c r="R40" s="9" t="s">
        <v>36</v>
      </c>
      <c r="S40" s="9" t="s">
        <v>36</v>
      </c>
      <c r="T40" s="9" t="s">
        <v>36</v>
      </c>
      <c r="U40" s="9" t="s">
        <v>36</v>
      </c>
      <c r="V40" s="9" t="s">
        <v>36</v>
      </c>
      <c r="W40" s="9" t="s">
        <v>36</v>
      </c>
      <c r="X40" s="9">
        <v>0</v>
      </c>
    </row>
    <row r="41" spans="1:24">
      <c r="A41" s="5" t="s">
        <v>76</v>
      </c>
      <c r="B41" s="18">
        <v>72</v>
      </c>
      <c r="C41" s="18" t="s">
        <v>4</v>
      </c>
      <c r="D41" s="5" t="s">
        <v>10</v>
      </c>
      <c r="E41" s="6">
        <v>36</v>
      </c>
      <c r="F41" s="6">
        <v>20</v>
      </c>
      <c r="G41" s="6" t="s">
        <v>16</v>
      </c>
      <c r="H41" s="6" t="s">
        <v>18</v>
      </c>
      <c r="I41" s="15">
        <v>42013</v>
      </c>
      <c r="J41" s="9" t="s">
        <v>36</v>
      </c>
      <c r="K41" s="9" t="s">
        <v>36</v>
      </c>
      <c r="L41" s="9" t="s">
        <v>36</v>
      </c>
      <c r="M41" s="9" t="s">
        <v>36</v>
      </c>
      <c r="N41" s="9" t="s">
        <v>36</v>
      </c>
      <c r="O41" s="9" t="s">
        <v>36</v>
      </c>
      <c r="P41" s="9" t="s">
        <v>36</v>
      </c>
      <c r="Q41" s="9" t="s">
        <v>36</v>
      </c>
      <c r="R41" s="9" t="s">
        <v>36</v>
      </c>
      <c r="S41" s="9" t="s">
        <v>36</v>
      </c>
      <c r="T41" s="9" t="s">
        <v>36</v>
      </c>
      <c r="U41" s="9" t="s">
        <v>36</v>
      </c>
      <c r="V41" s="9" t="s">
        <v>36</v>
      </c>
      <c r="W41" s="9" t="s">
        <v>36</v>
      </c>
      <c r="X41" s="9" t="s">
        <v>36</v>
      </c>
    </row>
    <row r="42" spans="1:24">
      <c r="A42" s="5" t="s">
        <v>77</v>
      </c>
      <c r="B42" s="18" t="s">
        <v>19</v>
      </c>
      <c r="C42" s="18" t="s">
        <v>5</v>
      </c>
      <c r="D42" s="5" t="s">
        <v>11</v>
      </c>
      <c r="E42" s="6">
        <v>45</v>
      </c>
      <c r="F42" s="6">
        <v>16</v>
      </c>
      <c r="G42" s="6" t="s">
        <v>16</v>
      </c>
      <c r="H42" s="6" t="s">
        <v>18</v>
      </c>
      <c r="I42" s="7">
        <v>40627</v>
      </c>
      <c r="J42" s="7">
        <v>40627</v>
      </c>
      <c r="K42" s="8">
        <f t="shared" si="0"/>
        <v>37.5</v>
      </c>
      <c r="L42" s="8">
        <v>43.75</v>
      </c>
      <c r="M42" s="8">
        <v>31.25</v>
      </c>
      <c r="N42" s="8">
        <f t="shared" si="1"/>
        <v>9</v>
      </c>
      <c r="O42" s="8">
        <v>10</v>
      </c>
      <c r="P42" s="8">
        <v>8</v>
      </c>
      <c r="Q42" s="9" t="s">
        <v>36</v>
      </c>
      <c r="R42" s="9" t="s">
        <v>36</v>
      </c>
      <c r="S42" s="9" t="s">
        <v>36</v>
      </c>
      <c r="T42" s="9" t="s">
        <v>36</v>
      </c>
      <c r="U42" s="9" t="s">
        <v>36</v>
      </c>
      <c r="V42" s="9" t="s">
        <v>36</v>
      </c>
      <c r="W42" s="9" t="s">
        <v>36</v>
      </c>
      <c r="X42" s="8">
        <v>4</v>
      </c>
    </row>
    <row r="43" spans="1:24">
      <c r="A43" s="5" t="s">
        <v>78</v>
      </c>
      <c r="B43" s="18">
        <v>64</v>
      </c>
      <c r="C43" s="18" t="s">
        <v>5</v>
      </c>
      <c r="D43" s="5" t="s">
        <v>11</v>
      </c>
      <c r="E43" s="6">
        <v>18</v>
      </c>
      <c r="F43" s="6">
        <v>18</v>
      </c>
      <c r="G43" s="6" t="s">
        <v>16</v>
      </c>
      <c r="H43" s="6" t="s">
        <v>17</v>
      </c>
      <c r="I43" s="7">
        <v>41222</v>
      </c>
      <c r="J43" s="7">
        <v>41222</v>
      </c>
      <c r="K43" s="8">
        <f t="shared" si="0"/>
        <v>87.5</v>
      </c>
      <c r="L43" s="8">
        <v>87.5</v>
      </c>
      <c r="M43" s="8">
        <v>87.5</v>
      </c>
      <c r="N43" s="8">
        <f t="shared" si="1"/>
        <v>68.75</v>
      </c>
      <c r="O43" s="8">
        <v>75</v>
      </c>
      <c r="P43" s="8">
        <v>62.5</v>
      </c>
      <c r="Q43" s="8">
        <v>40</v>
      </c>
      <c r="R43" s="8">
        <v>66</v>
      </c>
      <c r="S43" s="8">
        <v>55.6</v>
      </c>
      <c r="T43" s="8">
        <v>3.5</v>
      </c>
      <c r="U43" s="8">
        <v>10</v>
      </c>
      <c r="V43" s="8">
        <v>20</v>
      </c>
      <c r="W43" s="8">
        <v>5</v>
      </c>
      <c r="X43" s="9" t="s">
        <v>36</v>
      </c>
    </row>
    <row r="44" spans="1:24">
      <c r="A44" s="5" t="s">
        <v>79</v>
      </c>
      <c r="B44" s="18">
        <v>75</v>
      </c>
      <c r="C44" s="18" t="s">
        <v>4</v>
      </c>
      <c r="D44" s="5" t="s">
        <v>10</v>
      </c>
      <c r="E44" s="6">
        <v>36</v>
      </c>
      <c r="F44" s="6">
        <v>18</v>
      </c>
      <c r="G44" s="6" t="s">
        <v>16</v>
      </c>
      <c r="H44" s="6" t="s">
        <v>18</v>
      </c>
      <c r="I44" s="7">
        <v>41108</v>
      </c>
      <c r="J44" s="7">
        <v>41108</v>
      </c>
      <c r="K44" s="8">
        <f t="shared" si="0"/>
        <v>93.75</v>
      </c>
      <c r="L44" s="8">
        <v>93.75</v>
      </c>
      <c r="M44" s="8">
        <v>93.75</v>
      </c>
      <c r="N44" s="8">
        <f t="shared" si="1"/>
        <v>87.5</v>
      </c>
      <c r="O44" s="8">
        <v>81.25</v>
      </c>
      <c r="P44" s="8">
        <v>93.75</v>
      </c>
      <c r="Q44" s="8">
        <v>14</v>
      </c>
      <c r="R44" s="8">
        <v>23.3</v>
      </c>
      <c r="S44" s="8">
        <v>53</v>
      </c>
      <c r="T44" s="8">
        <v>7.3</v>
      </c>
      <c r="U44" s="8">
        <v>5</v>
      </c>
      <c r="V44" s="8">
        <v>30</v>
      </c>
      <c r="W44" s="8">
        <v>29</v>
      </c>
      <c r="X44" s="9" t="s">
        <v>36</v>
      </c>
    </row>
    <row r="45" spans="1:24">
      <c r="A45" s="5" t="s">
        <v>80</v>
      </c>
      <c r="C45" s="18" t="s">
        <v>4</v>
      </c>
      <c r="F45" s="6">
        <v>18</v>
      </c>
      <c r="G45" s="6" t="s">
        <v>16</v>
      </c>
      <c r="H45" s="6" t="s">
        <v>18</v>
      </c>
      <c r="I45" s="7">
        <v>41442</v>
      </c>
      <c r="K45" s="8"/>
      <c r="L45" s="8"/>
      <c r="M45" s="8"/>
      <c r="N45" s="8"/>
      <c r="O45" s="8"/>
      <c r="P45" s="8"/>
      <c r="Q45" s="8"/>
      <c r="R45" s="8"/>
      <c r="S45" s="8"/>
      <c r="T45" s="8"/>
      <c r="U45" s="8"/>
      <c r="V45" s="8"/>
      <c r="W45" s="8"/>
      <c r="X45" s="9"/>
    </row>
    <row r="46" spans="1:24">
      <c r="A46" s="5" t="s">
        <v>81</v>
      </c>
      <c r="C46" s="18" t="s">
        <v>4</v>
      </c>
      <c r="F46" s="6">
        <v>18</v>
      </c>
      <c r="G46" s="6" t="s">
        <v>16</v>
      </c>
      <c r="H46" s="6" t="s">
        <v>18</v>
      </c>
      <c r="I46" s="7">
        <v>42039</v>
      </c>
      <c r="K46" s="8"/>
      <c r="L46" s="8"/>
      <c r="M46" s="8"/>
      <c r="N46" s="8"/>
      <c r="O46" s="8"/>
      <c r="P46" s="8"/>
      <c r="Q46" s="8"/>
      <c r="R46" s="8"/>
      <c r="S46" s="8"/>
      <c r="T46" s="8"/>
      <c r="U46" s="8"/>
      <c r="V46" s="8"/>
      <c r="W46" s="8"/>
      <c r="X46" s="9"/>
    </row>
    <row r="47" spans="1:24">
      <c r="A47" s="5" t="s">
        <v>82</v>
      </c>
      <c r="B47" s="18">
        <v>79</v>
      </c>
      <c r="C47" s="18" t="s">
        <v>4</v>
      </c>
      <c r="D47" s="5" t="s">
        <v>8</v>
      </c>
      <c r="E47" s="6" t="s">
        <v>36</v>
      </c>
      <c r="F47" s="6">
        <v>18</v>
      </c>
      <c r="G47" s="6" t="s">
        <v>16</v>
      </c>
      <c r="H47" s="6" t="s">
        <v>18</v>
      </c>
      <c r="I47" s="7">
        <v>42034</v>
      </c>
      <c r="J47" s="7">
        <v>42034</v>
      </c>
      <c r="K47" s="8">
        <f>(L47+M47)/2</f>
        <v>43.75</v>
      </c>
      <c r="L47" s="8">
        <v>56.25</v>
      </c>
      <c r="M47" s="8">
        <v>31.25</v>
      </c>
      <c r="N47" s="8">
        <f t="shared" si="1"/>
        <v>50</v>
      </c>
      <c r="O47" s="8">
        <v>75</v>
      </c>
      <c r="P47" s="8">
        <v>25</v>
      </c>
      <c r="Q47" s="8">
        <v>6</v>
      </c>
      <c r="R47" s="8">
        <v>10</v>
      </c>
      <c r="S47" s="8">
        <v>50.8</v>
      </c>
      <c r="T47" s="8">
        <v>7</v>
      </c>
      <c r="U47" s="9" t="s">
        <v>36</v>
      </c>
      <c r="V47" s="8">
        <v>23</v>
      </c>
      <c r="W47" s="8">
        <v>21</v>
      </c>
      <c r="X47" s="8">
        <v>2</v>
      </c>
    </row>
    <row r="48" spans="1:24">
      <c r="A48" s="5" t="s">
        <v>83</v>
      </c>
      <c r="B48" s="18">
        <v>67</v>
      </c>
      <c r="C48" s="18" t="s">
        <v>4</v>
      </c>
      <c r="D48" s="5" t="s">
        <v>8</v>
      </c>
      <c r="E48" s="6" t="s">
        <v>36</v>
      </c>
      <c r="F48" s="6">
        <v>16</v>
      </c>
      <c r="G48" s="6" t="s">
        <v>16</v>
      </c>
      <c r="H48" s="6" t="s">
        <v>18</v>
      </c>
      <c r="I48" s="7">
        <v>42083</v>
      </c>
      <c r="J48" s="7">
        <v>42083</v>
      </c>
      <c r="K48" s="8">
        <f t="shared" ref="K48:K64" si="2">(L48+M48)/2</f>
        <v>100</v>
      </c>
      <c r="L48" s="8">
        <v>100</v>
      </c>
      <c r="M48" s="8">
        <v>100</v>
      </c>
      <c r="N48" s="8">
        <f t="shared" si="1"/>
        <v>81.25</v>
      </c>
      <c r="O48" s="8">
        <v>81.25</v>
      </c>
      <c r="P48" s="8">
        <v>81.25</v>
      </c>
      <c r="Q48" s="8">
        <v>56</v>
      </c>
      <c r="R48" s="8">
        <v>93.3</v>
      </c>
      <c r="S48" s="8">
        <v>55.8</v>
      </c>
      <c r="T48" s="8">
        <v>3.1</v>
      </c>
      <c r="U48" s="8">
        <v>29</v>
      </c>
      <c r="V48" s="8">
        <v>29</v>
      </c>
      <c r="W48" s="8">
        <v>30</v>
      </c>
      <c r="X48" s="8">
        <v>3</v>
      </c>
    </row>
    <row r="49" spans="1:24">
      <c r="A49" s="5" t="s">
        <v>84</v>
      </c>
      <c r="B49" s="18">
        <v>58</v>
      </c>
      <c r="C49" s="18" t="s">
        <v>5</v>
      </c>
      <c r="D49" s="5" t="s">
        <v>10</v>
      </c>
      <c r="E49" s="6">
        <v>12</v>
      </c>
      <c r="F49" s="6">
        <v>18</v>
      </c>
      <c r="G49" s="6" t="s">
        <v>16</v>
      </c>
      <c r="H49" s="6" t="s">
        <v>18</v>
      </c>
      <c r="I49" s="14">
        <v>41003</v>
      </c>
      <c r="J49" s="14">
        <v>41003</v>
      </c>
      <c r="K49" s="8">
        <f t="shared" si="2"/>
        <v>100</v>
      </c>
      <c r="L49" s="9">
        <v>100</v>
      </c>
      <c r="M49" s="9">
        <v>100</v>
      </c>
      <c r="N49" s="8">
        <f t="shared" si="1"/>
        <v>87.5</v>
      </c>
      <c r="O49" s="9">
        <v>87.5</v>
      </c>
      <c r="P49" s="9">
        <v>87.5</v>
      </c>
      <c r="Q49" s="9" t="s">
        <v>36</v>
      </c>
      <c r="R49" s="9" t="s">
        <v>36</v>
      </c>
      <c r="S49" s="9" t="s">
        <v>36</v>
      </c>
      <c r="T49" s="9" t="s">
        <v>36</v>
      </c>
      <c r="U49" s="9" t="s">
        <v>36</v>
      </c>
      <c r="V49" s="9" t="s">
        <v>36</v>
      </c>
      <c r="W49" s="9" t="s">
        <v>36</v>
      </c>
      <c r="X49" s="9">
        <v>4</v>
      </c>
    </row>
    <row r="50" spans="1:24">
      <c r="A50" s="5" t="s">
        <v>85</v>
      </c>
      <c r="C50" s="18" t="s">
        <v>5</v>
      </c>
      <c r="F50" s="6">
        <v>18</v>
      </c>
      <c r="G50" s="6" t="s">
        <v>16</v>
      </c>
      <c r="H50" s="6" t="s">
        <v>18</v>
      </c>
      <c r="I50" s="14">
        <v>41187</v>
      </c>
      <c r="K50" s="8"/>
      <c r="L50" s="9"/>
      <c r="M50" s="9"/>
      <c r="N50" s="8"/>
      <c r="O50" s="9"/>
      <c r="P50" s="9"/>
      <c r="Q50" s="9"/>
      <c r="R50" s="9"/>
      <c r="S50" s="9"/>
      <c r="T50" s="9"/>
      <c r="U50" s="9"/>
      <c r="V50" s="9"/>
      <c r="W50" s="9"/>
      <c r="X50" s="9"/>
    </row>
    <row r="51" spans="1:24">
      <c r="A51" s="5" t="s">
        <v>86</v>
      </c>
      <c r="B51" s="18">
        <v>75</v>
      </c>
      <c r="C51" s="18" t="s">
        <v>5</v>
      </c>
      <c r="D51" s="5" t="s">
        <v>8</v>
      </c>
      <c r="E51" s="6">
        <v>77</v>
      </c>
      <c r="F51" s="6">
        <v>18</v>
      </c>
      <c r="G51" s="6" t="s">
        <v>16</v>
      </c>
      <c r="H51" s="6" t="s">
        <v>18</v>
      </c>
      <c r="I51" s="7">
        <v>41677</v>
      </c>
      <c r="J51" s="7">
        <v>41677</v>
      </c>
      <c r="K51" s="8">
        <f t="shared" si="2"/>
        <v>96.875</v>
      </c>
      <c r="L51" s="8">
        <v>100</v>
      </c>
      <c r="M51" s="8">
        <v>93.75</v>
      </c>
      <c r="N51" s="8">
        <f t="shared" si="1"/>
        <v>87.5</v>
      </c>
      <c r="O51" s="8">
        <v>87.5</v>
      </c>
      <c r="P51" s="8">
        <v>87.5</v>
      </c>
      <c r="Q51" s="8">
        <v>46</v>
      </c>
      <c r="R51" s="8">
        <v>76</v>
      </c>
      <c r="S51" s="8">
        <v>53</v>
      </c>
      <c r="T51" s="8">
        <v>7.3</v>
      </c>
      <c r="U51" s="8">
        <v>65.709999999999994</v>
      </c>
      <c r="V51" s="8">
        <v>93.3</v>
      </c>
      <c r="W51" s="8">
        <v>93.3</v>
      </c>
      <c r="X51" s="8">
        <v>3</v>
      </c>
    </row>
    <row r="52" spans="1:24">
      <c r="A52" s="5" t="s">
        <v>87</v>
      </c>
      <c r="C52" s="18" t="s">
        <v>5</v>
      </c>
      <c r="F52" s="6">
        <v>18</v>
      </c>
      <c r="G52" s="6" t="s">
        <v>16</v>
      </c>
      <c r="H52" s="6" t="s">
        <v>18</v>
      </c>
      <c r="I52" s="7">
        <v>41943</v>
      </c>
      <c r="K52" s="8"/>
      <c r="L52" s="8"/>
      <c r="M52" s="8"/>
      <c r="N52" s="8"/>
      <c r="O52" s="8"/>
      <c r="P52" s="8"/>
      <c r="Q52" s="8"/>
      <c r="R52" s="8"/>
      <c r="S52" s="8"/>
      <c r="T52" s="8"/>
      <c r="U52" s="8"/>
      <c r="V52" s="8"/>
      <c r="W52" s="8"/>
      <c r="X52" s="8"/>
    </row>
    <row r="53" spans="1:24">
      <c r="A53" s="5" t="s">
        <v>88</v>
      </c>
      <c r="B53" s="18">
        <v>78</v>
      </c>
      <c r="C53" s="18" t="s">
        <v>5</v>
      </c>
      <c r="D53" s="5" t="s">
        <v>8</v>
      </c>
      <c r="E53" s="6">
        <v>24</v>
      </c>
      <c r="F53" s="6">
        <v>18</v>
      </c>
      <c r="G53" s="6" t="s">
        <v>16</v>
      </c>
      <c r="H53" s="6" t="s">
        <v>18</v>
      </c>
      <c r="J53" s="7">
        <v>41243</v>
      </c>
      <c r="K53" s="8">
        <f t="shared" si="2"/>
        <v>93.75</v>
      </c>
      <c r="L53" s="8">
        <f>15/16*100</f>
        <v>93.75</v>
      </c>
      <c r="M53" s="8">
        <v>93.75</v>
      </c>
      <c r="N53" s="8">
        <f t="shared" si="1"/>
        <v>78.125</v>
      </c>
      <c r="O53" s="8">
        <f>13/16*100</f>
        <v>81.25</v>
      </c>
      <c r="P53" s="8">
        <f>12/16*100</f>
        <v>75</v>
      </c>
      <c r="Q53" s="8">
        <v>58</v>
      </c>
      <c r="R53" s="8">
        <v>96.6</v>
      </c>
      <c r="S53" s="8">
        <v>53</v>
      </c>
      <c r="T53" s="8">
        <v>7.3</v>
      </c>
      <c r="U53" s="8">
        <v>24</v>
      </c>
      <c r="V53" s="8">
        <v>30</v>
      </c>
      <c r="W53" s="8">
        <v>26</v>
      </c>
      <c r="X53" s="9" t="s">
        <v>36</v>
      </c>
    </row>
    <row r="54" spans="1:24">
      <c r="A54" s="5" t="s">
        <v>100</v>
      </c>
      <c r="C54" s="18" t="s">
        <v>5</v>
      </c>
      <c r="F54" s="6">
        <v>18</v>
      </c>
      <c r="G54" s="6" t="s">
        <v>16</v>
      </c>
      <c r="H54" s="6" t="s">
        <v>18</v>
      </c>
      <c r="I54" s="7">
        <v>42034</v>
      </c>
      <c r="K54" s="8"/>
      <c r="L54" s="8"/>
      <c r="M54" s="8"/>
      <c r="N54" s="8"/>
      <c r="O54" s="8"/>
      <c r="P54" s="8"/>
      <c r="Q54" s="8"/>
      <c r="R54" s="8"/>
      <c r="S54" s="8"/>
      <c r="T54" s="8"/>
      <c r="U54" s="8"/>
      <c r="V54" s="8"/>
      <c r="W54" s="8"/>
      <c r="X54" s="9"/>
    </row>
    <row r="55" spans="1:24">
      <c r="A55" s="5" t="s">
        <v>89</v>
      </c>
      <c r="B55" s="18">
        <v>78</v>
      </c>
      <c r="C55" s="18" t="s">
        <v>5</v>
      </c>
      <c r="D55" s="5" t="s">
        <v>8</v>
      </c>
      <c r="E55" s="6" t="s">
        <v>36</v>
      </c>
      <c r="F55" s="6">
        <v>16</v>
      </c>
      <c r="G55" s="6" t="s">
        <v>16</v>
      </c>
      <c r="H55" s="6" t="s">
        <v>18</v>
      </c>
      <c r="I55" s="7">
        <v>41992</v>
      </c>
      <c r="J55" s="7">
        <v>41992</v>
      </c>
      <c r="K55" s="8">
        <f t="shared" si="2"/>
        <v>25</v>
      </c>
      <c r="L55" s="8">
        <f>5/16*100</f>
        <v>31.25</v>
      </c>
      <c r="M55" s="8">
        <f>3/16*100</f>
        <v>18.75</v>
      </c>
      <c r="N55" s="8">
        <f t="shared" si="1"/>
        <v>15.625</v>
      </c>
      <c r="O55" s="8">
        <f>4/16*100</f>
        <v>25</v>
      </c>
      <c r="P55" s="8">
        <f>1/16*100</f>
        <v>6.25</v>
      </c>
      <c r="Q55" s="8">
        <v>8</v>
      </c>
      <c r="R55" s="8">
        <v>13.33</v>
      </c>
      <c r="S55" s="8">
        <v>50.8</v>
      </c>
      <c r="T55" s="8">
        <v>7</v>
      </c>
      <c r="U55" s="8">
        <v>2</v>
      </c>
      <c r="V55" s="9" t="s">
        <v>36</v>
      </c>
      <c r="W55" s="9" t="s">
        <v>36</v>
      </c>
      <c r="X55" s="9" t="s">
        <v>36</v>
      </c>
    </row>
    <row r="56" spans="1:24">
      <c r="A56" s="5" t="s">
        <v>90</v>
      </c>
      <c r="B56" s="18">
        <v>68</v>
      </c>
      <c r="C56" s="18" t="s">
        <v>4</v>
      </c>
      <c r="D56" s="5" t="s">
        <v>11</v>
      </c>
      <c r="E56" s="6">
        <v>78</v>
      </c>
      <c r="F56" s="6">
        <v>12</v>
      </c>
      <c r="G56" s="6" t="s">
        <v>16</v>
      </c>
      <c r="H56" s="6" t="s">
        <v>18</v>
      </c>
      <c r="I56" s="7">
        <v>41075</v>
      </c>
      <c r="J56" s="7">
        <v>41075</v>
      </c>
      <c r="K56" s="8">
        <f t="shared" si="2"/>
        <v>12.5</v>
      </c>
      <c r="L56" s="8">
        <f>4/16*100</f>
        <v>25</v>
      </c>
      <c r="M56" s="8">
        <v>0</v>
      </c>
      <c r="N56" s="8">
        <f t="shared" si="1"/>
        <v>15.625</v>
      </c>
      <c r="O56" s="8">
        <f>5/16*100</f>
        <v>31.25</v>
      </c>
      <c r="P56" s="8">
        <v>0</v>
      </c>
      <c r="Q56" s="8">
        <v>2</v>
      </c>
      <c r="R56" s="8">
        <v>3.33</v>
      </c>
      <c r="S56" s="8">
        <v>55.6</v>
      </c>
      <c r="T56" s="8">
        <v>3.5</v>
      </c>
      <c r="U56" s="8">
        <v>2</v>
      </c>
      <c r="V56" s="9" t="s">
        <v>36</v>
      </c>
      <c r="W56" s="9" t="s">
        <v>36</v>
      </c>
      <c r="X56" s="9" t="s">
        <v>36</v>
      </c>
    </row>
    <row r="57" spans="1:24">
      <c r="A57" s="5" t="s">
        <v>92</v>
      </c>
      <c r="B57" s="18">
        <v>64</v>
      </c>
      <c r="C57" s="18" t="s">
        <v>5</v>
      </c>
      <c r="D57" s="5" t="s">
        <v>8</v>
      </c>
      <c r="E57" s="6">
        <v>40</v>
      </c>
      <c r="F57" s="6">
        <v>16</v>
      </c>
      <c r="G57" s="6" t="s">
        <v>16</v>
      </c>
      <c r="H57" s="6" t="s">
        <v>18</v>
      </c>
      <c r="J57" s="10" t="s">
        <v>36</v>
      </c>
      <c r="K57" s="8">
        <f t="shared" si="2"/>
        <v>50</v>
      </c>
      <c r="L57" s="8">
        <f>3/16*100</f>
        <v>18.75</v>
      </c>
      <c r="M57" s="8">
        <f>13/16*100</f>
        <v>81.25</v>
      </c>
      <c r="N57" s="8">
        <f t="shared" si="1"/>
        <v>93.75</v>
      </c>
      <c r="O57" s="8">
        <f>15/16*100</f>
        <v>93.75</v>
      </c>
      <c r="P57" s="8">
        <f>15/16*100</f>
        <v>93.75</v>
      </c>
      <c r="Q57" s="8">
        <v>12</v>
      </c>
      <c r="R57" s="8">
        <v>20</v>
      </c>
      <c r="S57" s="8">
        <v>55.6</v>
      </c>
      <c r="T57" s="8">
        <v>3.5</v>
      </c>
      <c r="U57" s="8">
        <v>19</v>
      </c>
      <c r="V57" s="8">
        <v>28</v>
      </c>
      <c r="W57" s="8">
        <v>29</v>
      </c>
      <c r="X57" s="8">
        <v>3</v>
      </c>
    </row>
    <row r="58" spans="1:24">
      <c r="A58" s="5" t="s">
        <v>91</v>
      </c>
      <c r="C58" s="18" t="s">
        <v>5</v>
      </c>
      <c r="F58" s="6">
        <v>16</v>
      </c>
      <c r="G58" s="6" t="s">
        <v>16</v>
      </c>
      <c r="H58" s="6" t="s">
        <v>18</v>
      </c>
      <c r="I58" s="19">
        <v>41089</v>
      </c>
      <c r="K58" s="8"/>
      <c r="L58" s="8"/>
      <c r="M58" s="8"/>
      <c r="N58" s="8"/>
      <c r="O58" s="8"/>
      <c r="P58" s="8"/>
      <c r="Q58" s="8"/>
      <c r="R58" s="8"/>
      <c r="S58" s="8"/>
      <c r="T58" s="8"/>
      <c r="U58" s="8"/>
      <c r="V58" s="8"/>
      <c r="W58" s="8"/>
      <c r="X58" s="8"/>
    </row>
    <row r="59" spans="1:24">
      <c r="A59" s="5" t="s">
        <v>101</v>
      </c>
      <c r="C59" s="18" t="s">
        <v>5</v>
      </c>
      <c r="F59" s="6">
        <v>16</v>
      </c>
      <c r="G59" s="6" t="s">
        <v>16</v>
      </c>
      <c r="H59" s="6" t="s">
        <v>18</v>
      </c>
      <c r="I59" s="6" t="s">
        <v>36</v>
      </c>
      <c r="J59" s="19"/>
      <c r="K59" s="8"/>
      <c r="L59" s="8"/>
      <c r="M59" s="8"/>
      <c r="N59" s="8"/>
      <c r="O59" s="8"/>
      <c r="P59" s="8"/>
      <c r="Q59" s="8"/>
      <c r="R59" s="8"/>
      <c r="S59" s="8"/>
      <c r="T59" s="8"/>
      <c r="U59" s="8"/>
      <c r="V59" s="8"/>
      <c r="W59" s="8"/>
      <c r="X59" s="8"/>
    </row>
    <row r="60" spans="1:24">
      <c r="A60" s="5" t="s">
        <v>93</v>
      </c>
      <c r="B60" s="18">
        <v>76</v>
      </c>
      <c r="C60" s="18" t="s">
        <v>5</v>
      </c>
      <c r="D60" s="5" t="s">
        <v>10</v>
      </c>
      <c r="E60" s="6">
        <v>38</v>
      </c>
      <c r="F60" s="6">
        <v>20</v>
      </c>
      <c r="G60" s="6" t="s">
        <v>16</v>
      </c>
      <c r="H60" s="6" t="s">
        <v>18</v>
      </c>
      <c r="J60" s="7">
        <v>40380</v>
      </c>
      <c r="K60" s="8">
        <f t="shared" si="2"/>
        <v>100</v>
      </c>
      <c r="L60" s="9">
        <v>100</v>
      </c>
      <c r="M60" s="9">
        <v>100</v>
      </c>
      <c r="N60" s="8">
        <f t="shared" si="1"/>
        <v>100</v>
      </c>
      <c r="O60" s="9">
        <v>100</v>
      </c>
      <c r="P60" s="9">
        <v>100</v>
      </c>
      <c r="Q60" s="9" t="s">
        <v>36</v>
      </c>
      <c r="R60" s="9" t="s">
        <v>36</v>
      </c>
      <c r="S60" s="9" t="s">
        <v>36</v>
      </c>
      <c r="T60" s="9" t="s">
        <v>36</v>
      </c>
      <c r="U60" s="9" t="s">
        <v>36</v>
      </c>
      <c r="V60" s="9" t="s">
        <v>36</v>
      </c>
      <c r="W60" s="9" t="s">
        <v>36</v>
      </c>
      <c r="X60" s="9" t="s">
        <v>36</v>
      </c>
    </row>
    <row r="61" spans="1:24">
      <c r="A61" s="5" t="s">
        <v>95</v>
      </c>
      <c r="C61" s="18" t="s">
        <v>5</v>
      </c>
      <c r="F61" s="6">
        <v>20</v>
      </c>
      <c r="G61" s="6" t="s">
        <v>16</v>
      </c>
      <c r="H61" s="6" t="s">
        <v>18</v>
      </c>
      <c r="I61" s="7">
        <v>40606</v>
      </c>
      <c r="K61" s="8"/>
      <c r="L61" s="9"/>
      <c r="M61" s="9"/>
      <c r="N61" s="8"/>
      <c r="O61" s="9"/>
      <c r="P61" s="9"/>
      <c r="Q61" s="9"/>
      <c r="R61" s="9"/>
      <c r="S61" s="9"/>
      <c r="T61" s="9"/>
      <c r="U61" s="9"/>
      <c r="V61" s="9"/>
      <c r="W61" s="9"/>
      <c r="X61" s="9"/>
    </row>
    <row r="62" spans="1:24">
      <c r="A62" s="5" t="s">
        <v>96</v>
      </c>
      <c r="B62" s="18">
        <v>59</v>
      </c>
      <c r="C62" s="18" t="s">
        <v>5</v>
      </c>
      <c r="D62" s="5" t="s">
        <v>8</v>
      </c>
      <c r="E62" s="6">
        <v>36</v>
      </c>
      <c r="F62" s="6">
        <v>18</v>
      </c>
      <c r="G62" s="6" t="s">
        <v>16</v>
      </c>
      <c r="H62" s="6" t="s">
        <v>18</v>
      </c>
      <c r="J62" s="7">
        <v>41600</v>
      </c>
      <c r="K62" s="8">
        <f t="shared" si="2"/>
        <v>90.625</v>
      </c>
      <c r="L62" s="8">
        <v>100</v>
      </c>
      <c r="M62" s="8">
        <v>81.25</v>
      </c>
      <c r="N62" s="8">
        <f t="shared" si="1"/>
        <v>75</v>
      </c>
      <c r="O62" s="8">
        <v>100</v>
      </c>
      <c r="P62" s="8">
        <v>50</v>
      </c>
      <c r="Q62" s="8">
        <v>28</v>
      </c>
      <c r="R62" s="8">
        <v>46.66</v>
      </c>
      <c r="S62" s="8">
        <v>55.2</v>
      </c>
      <c r="T62" s="8">
        <v>3.6</v>
      </c>
      <c r="U62" s="8">
        <v>27</v>
      </c>
      <c r="V62" s="8">
        <v>30</v>
      </c>
      <c r="W62" s="8">
        <v>29</v>
      </c>
      <c r="X62" s="9" t="s">
        <v>36</v>
      </c>
    </row>
    <row r="63" spans="1:24">
      <c r="A63" s="5" t="s">
        <v>97</v>
      </c>
      <c r="C63" s="18" t="s">
        <v>5</v>
      </c>
      <c r="F63" s="6">
        <v>18</v>
      </c>
      <c r="G63" s="6" t="s">
        <v>16</v>
      </c>
      <c r="H63" s="6" t="s">
        <v>18</v>
      </c>
      <c r="I63" s="7">
        <v>41612</v>
      </c>
      <c r="K63" s="8"/>
      <c r="L63" s="8"/>
      <c r="M63" s="8"/>
      <c r="N63" s="8"/>
      <c r="O63" s="8"/>
      <c r="P63" s="8"/>
      <c r="Q63" s="8"/>
      <c r="R63" s="8"/>
      <c r="S63" s="8"/>
      <c r="T63" s="8"/>
      <c r="U63" s="8"/>
      <c r="V63" s="8"/>
      <c r="W63" s="8"/>
      <c r="X63" s="9"/>
    </row>
    <row r="64" spans="1:24">
      <c r="A64" s="5" t="s">
        <v>94</v>
      </c>
      <c r="B64" s="18">
        <v>80</v>
      </c>
      <c r="C64" s="18" t="s">
        <v>4</v>
      </c>
      <c r="D64" s="5" t="s">
        <v>10</v>
      </c>
      <c r="E64" s="6">
        <v>24</v>
      </c>
      <c r="F64" s="6">
        <v>12</v>
      </c>
      <c r="G64" s="6" t="s">
        <v>16</v>
      </c>
      <c r="H64" s="6" t="s">
        <v>18</v>
      </c>
      <c r="I64" s="7">
        <v>41964</v>
      </c>
      <c r="J64" s="7">
        <v>41964</v>
      </c>
      <c r="K64" s="8">
        <f t="shared" si="2"/>
        <v>6.25</v>
      </c>
      <c r="L64" s="8">
        <v>12.5</v>
      </c>
      <c r="M64" s="8">
        <v>0</v>
      </c>
      <c r="N64" s="8">
        <f t="shared" si="1"/>
        <v>3.125</v>
      </c>
      <c r="O64" s="8">
        <v>6.25</v>
      </c>
      <c r="P64" s="8">
        <v>0</v>
      </c>
      <c r="Q64" s="8">
        <v>4</v>
      </c>
      <c r="R64" s="8">
        <v>6.67</v>
      </c>
      <c r="S64" s="8">
        <v>50.8</v>
      </c>
      <c r="T64" s="8">
        <v>7</v>
      </c>
      <c r="U64" s="8">
        <v>1</v>
      </c>
      <c r="V64" s="8">
        <v>12</v>
      </c>
      <c r="W64" s="9" t="s">
        <v>36</v>
      </c>
      <c r="X64" s="9" t="s">
        <v>36</v>
      </c>
    </row>
  </sheetData>
  <pageMargins left="0.75" right="0.75" top="1" bottom="1"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21" sqref="A21"/>
    </sheetView>
  </sheetViews>
  <sheetFormatPr baseColWidth="10" defaultRowHeight="16" x14ac:dyDescent="0"/>
  <cols>
    <col min="1" max="1" width="119.5" style="24" customWidth="1"/>
    <col min="2" max="16384" width="10.83203125" style="24"/>
  </cols>
  <sheetData>
    <row r="1" spans="1:1" s="21" customFormat="1">
      <c r="A1" s="21" t="s">
        <v>103</v>
      </c>
    </row>
    <row r="2" spans="1:1" s="21" customFormat="1"/>
    <row r="3" spans="1:1" s="22" customFormat="1">
      <c r="A3" s="22" t="s">
        <v>104</v>
      </c>
    </row>
    <row r="4" spans="1:1" s="23" customFormat="1"/>
    <row r="5" spans="1:1">
      <c r="A5" s="22" t="s">
        <v>37</v>
      </c>
    </row>
    <row r="6" spans="1:1">
      <c r="A6" s="24" t="s">
        <v>39</v>
      </c>
    </row>
    <row r="7" spans="1:1">
      <c r="A7" s="24" t="s">
        <v>38</v>
      </c>
    </row>
    <row r="8" spans="1:1">
      <c r="A8" s="24" t="s">
        <v>40</v>
      </c>
    </row>
    <row r="9" spans="1:1">
      <c r="A9" s="24" t="s">
        <v>41</v>
      </c>
    </row>
    <row r="11" spans="1:1">
      <c r="A11" s="22" t="s">
        <v>105</v>
      </c>
    </row>
    <row r="12" spans="1:1">
      <c r="A12" s="24" t="s">
        <v>106</v>
      </c>
    </row>
    <row r="14" spans="1:1">
      <c r="A14" s="24" t="s">
        <v>107</v>
      </c>
    </row>
    <row r="15" spans="1:1" ht="48">
      <c r="A15" s="20" t="s">
        <v>102</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PPA_eval</vt:lpstr>
      <vt:lpstr>ReadMe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Brian MacWhinney</cp:lastModifiedBy>
  <dcterms:created xsi:type="dcterms:W3CDTF">2016-01-16T03:06:36Z</dcterms:created>
  <dcterms:modified xsi:type="dcterms:W3CDTF">2016-04-06T16:18:19Z</dcterms:modified>
</cp:coreProperties>
</file>